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ytpAspzUEo6H3ZSjIcJ6pVGoPSQN7zmYXlxNEbJGuoeuBXHn/YVPuzQHDP2Gb57geR9+dDB8bYCNp3tH3x3bQ==" workbookSaltValue="lsqOOTzhxltzpzw9h/ryNQ==" workbookSpinCount="100000" lockStructure="1"/>
  <bookViews>
    <workbookView xWindow="0" yWindow="0" windowWidth="20400" windowHeight="7755"/>
  </bookViews>
  <sheets>
    <sheet name="Calculator" sheetId="1" r:id="rId1"/>
    <sheet name="Tables" sheetId="2" state="hidden" r:id="rId2"/>
  </sheets>
  <definedNames>
    <definedName name="Batt_type">Tables!$D$3:$D$4</definedName>
    <definedName name="Battery_V">Tables!$B$3:$B$5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M16" i="1"/>
  <c r="M17" i="1"/>
  <c r="M18" i="1"/>
  <c r="M19" i="1"/>
  <c r="M20" i="1"/>
  <c r="M21" i="1"/>
  <c r="M22" i="1"/>
  <c r="M23" i="1"/>
  <c r="M24" i="1"/>
  <c r="M25" i="1"/>
  <c r="M15" i="1"/>
  <c r="H16" i="1"/>
  <c r="I16" i="1" s="1"/>
  <c r="H17" i="1"/>
  <c r="I17" i="1"/>
  <c r="H18" i="1"/>
  <c r="I18" i="1"/>
  <c r="H19" i="1"/>
  <c r="I19" i="1" s="1"/>
  <c r="H20" i="1"/>
  <c r="I20" i="1" s="1"/>
  <c r="H21" i="1"/>
  <c r="I21" i="1" s="1"/>
  <c r="H22" i="1"/>
  <c r="I22" i="1"/>
  <c r="H23" i="1"/>
  <c r="I23" i="1"/>
  <c r="H24" i="1"/>
  <c r="I24" i="1" s="1"/>
  <c r="H25" i="1"/>
  <c r="I25" i="1" s="1"/>
  <c r="M30" i="1" l="1"/>
  <c r="M31" i="1"/>
  <c r="M32" i="1"/>
  <c r="M33" i="1"/>
  <c r="M34" i="1"/>
  <c r="M35" i="1"/>
  <c r="M36" i="1"/>
  <c r="M37" i="1"/>
  <c r="M38" i="1"/>
  <c r="M29" i="1"/>
  <c r="M7" i="1"/>
  <c r="M8" i="1"/>
  <c r="M9" i="1"/>
  <c r="M10" i="1"/>
  <c r="M11" i="1"/>
  <c r="M12" i="1"/>
  <c r="M13" i="1"/>
  <c r="M14" i="1"/>
  <c r="M6" i="1"/>
  <c r="M39" i="1" l="1"/>
  <c r="M26" i="1"/>
  <c r="H30" i="1"/>
  <c r="I30" i="1" s="1"/>
  <c r="H31" i="1"/>
  <c r="I31" i="1" s="1"/>
  <c r="H32" i="1"/>
  <c r="I32" i="1" s="1"/>
  <c r="H33" i="1"/>
  <c r="I33" i="1" s="1"/>
  <c r="H34" i="1"/>
  <c r="I34" i="1" s="1"/>
  <c r="H35" i="1"/>
  <c r="I35" i="1" s="1"/>
  <c r="H36" i="1"/>
  <c r="I36" i="1" s="1"/>
  <c r="H37" i="1"/>
  <c r="I37" i="1" s="1"/>
  <c r="H38" i="1"/>
  <c r="I38" i="1" s="1"/>
  <c r="I7" i="1"/>
  <c r="H8" i="1"/>
  <c r="I8" i="1" s="1"/>
  <c r="H9" i="1"/>
  <c r="I9" i="1" s="1"/>
  <c r="H10" i="1"/>
  <c r="I10" i="1" s="1"/>
  <c r="H11" i="1"/>
  <c r="I11" i="1" s="1"/>
  <c r="H12" i="1"/>
  <c r="I12" i="1" s="1"/>
  <c r="H13" i="1"/>
  <c r="I13" i="1" s="1"/>
  <c r="H14" i="1"/>
  <c r="I14" i="1" s="1"/>
  <c r="H15" i="1"/>
  <c r="I15" i="1" s="1"/>
  <c r="D47" i="1" l="1"/>
  <c r="H6" i="1"/>
  <c r="I6" i="1" s="1"/>
  <c r="I26" i="1" s="1"/>
  <c r="I29" i="1" l="1"/>
  <c r="I39" i="1" s="1"/>
  <c r="D41" i="1" l="1"/>
  <c r="D44" i="1" s="1"/>
  <c r="D45" i="1" s="1"/>
  <c r="D49" i="1" l="1"/>
  <c r="D48" i="1"/>
  <c r="D56" i="1" s="1"/>
</calcChain>
</file>

<file path=xl/sharedStrings.xml><?xml version="1.0" encoding="utf-8"?>
<sst xmlns="http://schemas.openxmlformats.org/spreadsheetml/2006/main" count="51" uniqueCount="43">
  <si>
    <t>AC Loads</t>
  </si>
  <si>
    <t>DC Loads</t>
  </si>
  <si>
    <t>Watts</t>
  </si>
  <si>
    <t>Hrs / day</t>
  </si>
  <si>
    <t>Hrs / week</t>
  </si>
  <si>
    <t>DC Appliance</t>
  </si>
  <si>
    <t>No. appliances</t>
  </si>
  <si>
    <t>Wh/week</t>
  </si>
  <si>
    <t>Total DC Watt Hours per week</t>
  </si>
  <si>
    <t>Weekly DC Wh total</t>
  </si>
  <si>
    <t>Battery V</t>
  </si>
  <si>
    <t>Total amp hours / week</t>
  </si>
  <si>
    <t>Total amp hours / day</t>
  </si>
  <si>
    <t>Wh/week (inc. losses)</t>
  </si>
  <si>
    <t>Weekly AC Wh total</t>
  </si>
  <si>
    <t>AC Appliance</t>
  </si>
  <si>
    <t>Battery Voltage (VDC)</t>
  </si>
  <si>
    <t>Peak use</t>
  </si>
  <si>
    <t>Peak consumption</t>
  </si>
  <si>
    <t>W</t>
  </si>
  <si>
    <t>Ah</t>
  </si>
  <si>
    <t>VDC</t>
  </si>
  <si>
    <t>(allows for losses in battery charge/discharge)</t>
  </si>
  <si>
    <t>Total average Amp Hours / day</t>
  </si>
  <si>
    <t>Total average Ah / day to generate</t>
  </si>
  <si>
    <t>Gives an idea of Inverter size</t>
  </si>
  <si>
    <t>Gives an idea of battery bank size</t>
  </si>
  <si>
    <t>Type of battery</t>
  </si>
  <si>
    <t>Discharge time in hours</t>
  </si>
  <si>
    <t>Battery type</t>
  </si>
  <si>
    <t>Lead-acid</t>
  </si>
  <si>
    <t>Lithium</t>
  </si>
  <si>
    <t>Battery bank size</t>
  </si>
  <si>
    <t>Battery bank amp hours capacity</t>
  </si>
  <si>
    <t>hours</t>
  </si>
  <si>
    <t>(i)</t>
  </si>
  <si>
    <t>(ii)</t>
  </si>
  <si>
    <t>Battery bank sizing</t>
  </si>
  <si>
    <t>The amp hours that need to be generated by the system daily</t>
  </si>
  <si>
    <t>(iii)</t>
  </si>
  <si>
    <t>Your estimated budget</t>
  </si>
  <si>
    <t>£</t>
  </si>
  <si>
    <t>C rate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</si>
</sst>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sz val="11"/>
      <name val="Calibri"/>
      <family val="2"/>
      <scheme val="minor"/>
    </font>
    <font>
      <b/>
      <sz val="11"/>
      <name val="Calibri"/>
      <family val="2"/>
      <scheme val="minor"/>
    </font>
    <font>
      <sz val="11"/>
      <color theme="0"/>
      <name val="Calibri"/>
      <family val="2"/>
      <scheme val="minor"/>
    </font>
    <font>
      <sz val="12"/>
      <color theme="1"/>
      <name val="Calibri"/>
      <family val="2"/>
      <scheme val="minor"/>
    </font>
    <font>
      <sz val="11"/>
      <color theme="0" tint="-0.499984740745262"/>
      <name val="Calibri"/>
      <family val="2"/>
      <scheme val="minor"/>
    </font>
    <font>
      <sz val="12"/>
      <color theme="0" tint="-0.499984740745262"/>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right/>
      <top style="thin">
        <color theme="0" tint="-0.24994659260841701"/>
      </top>
      <bottom/>
      <diagonal/>
    </border>
    <border>
      <left/>
      <right/>
      <top/>
      <bottom style="thin">
        <color theme="0" tint="-0.24994659260841701"/>
      </bottom>
      <diagonal/>
    </border>
  </borders>
  <cellStyleXfs count="1">
    <xf numFmtId="0" fontId="0" fillId="0" borderId="0"/>
  </cellStyleXfs>
  <cellXfs count="68">
    <xf numFmtId="0" fontId="0" fillId="0" borderId="0" xfId="0"/>
    <xf numFmtId="0" fontId="2" fillId="0" borderId="0" xfId="0" applyFont="1"/>
    <xf numFmtId="0" fontId="0" fillId="0" borderId="0" xfId="0" applyAlignment="1">
      <alignment horizontal="center"/>
    </xf>
    <xf numFmtId="0" fontId="0" fillId="0" borderId="0" xfId="0" applyAlignment="1">
      <alignment vertical="center" wrapText="1"/>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left" wrapText="1"/>
    </xf>
    <xf numFmtId="0" fontId="0" fillId="0" borderId="1" xfId="0" applyFill="1" applyBorder="1"/>
    <xf numFmtId="0" fontId="0" fillId="0" borderId="1" xfId="0" applyFill="1" applyBorder="1" applyAlignment="1">
      <alignment horizontal="center"/>
    </xf>
    <xf numFmtId="0" fontId="0" fillId="0" borderId="1" xfId="0" applyFill="1" applyBorder="1" applyAlignment="1">
      <alignment horizontal="left" wrapText="1"/>
    </xf>
    <xf numFmtId="0" fontId="0" fillId="0" borderId="1" xfId="0" applyBorder="1"/>
    <xf numFmtId="0" fontId="3" fillId="0" borderId="0" xfId="0" applyFont="1" applyAlignment="1">
      <alignment horizontal="left" vertical="center"/>
    </xf>
    <xf numFmtId="0" fontId="3" fillId="0" borderId="0" xfId="0" applyFont="1" applyAlignment="1">
      <alignment horizontal="right" vertical="center"/>
    </xf>
    <xf numFmtId="1" fontId="0" fillId="0" borderId="0" xfId="0" applyNumberFormat="1" applyAlignment="1">
      <alignment horizontal="center"/>
    </xf>
    <xf numFmtId="0" fontId="4" fillId="2" borderId="0" xfId="0" applyFont="1" applyFill="1" applyAlignment="1">
      <alignment vertical="center" wrapText="1"/>
    </xf>
    <xf numFmtId="0" fontId="1" fillId="2" borderId="0" xfId="0" applyFont="1" applyFill="1" applyAlignment="1">
      <alignment horizont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0" fillId="0" borderId="0" xfId="0" applyAlignment="1" applyProtection="1">
      <alignment horizontal="center"/>
    </xf>
    <xf numFmtId="0" fontId="0" fillId="0" borderId="0" xfId="0" applyProtection="1">
      <protection hidden="1"/>
    </xf>
    <xf numFmtId="0" fontId="0" fillId="0" borderId="0" xfId="0" applyBorder="1"/>
    <xf numFmtId="0" fontId="0" fillId="0" borderId="0" xfId="0" applyBorder="1" applyAlignment="1">
      <alignment horizontal="center"/>
    </xf>
    <xf numFmtId="0" fontId="0" fillId="0" borderId="0" xfId="0" applyBorder="1" applyAlignment="1" applyProtection="1">
      <alignment horizontal="center"/>
    </xf>
    <xf numFmtId="0" fontId="0" fillId="0" borderId="0" xfId="0" applyBorder="1" applyProtection="1">
      <protection hidden="1"/>
    </xf>
    <xf numFmtId="0" fontId="2" fillId="0" borderId="2" xfId="0" applyFont="1" applyBorder="1"/>
    <xf numFmtId="0" fontId="0" fillId="0" borderId="2" xfId="0" applyBorder="1"/>
    <xf numFmtId="0" fontId="0" fillId="0" borderId="0" xfId="0" applyAlignment="1">
      <alignment horizontal="left"/>
    </xf>
    <xf numFmtId="0" fontId="2" fillId="0" borderId="0" xfId="0" applyFont="1" applyProtection="1">
      <protection hidden="1"/>
    </xf>
    <xf numFmtId="0" fontId="0" fillId="0" borderId="0" xfId="0" applyAlignment="1" applyProtection="1">
      <alignment vertical="center" wrapText="1"/>
      <protection hidden="1"/>
    </xf>
    <xf numFmtId="0" fontId="0" fillId="0" borderId="0" xfId="0" applyFont="1" applyBorder="1" applyProtection="1">
      <protection hidden="1"/>
    </xf>
    <xf numFmtId="0" fontId="0" fillId="0" borderId="1" xfId="0" applyFont="1" applyBorder="1"/>
    <xf numFmtId="0" fontId="5" fillId="0" borderId="0" xfId="0" applyFont="1" applyProtection="1">
      <protection locked="0"/>
    </xf>
    <xf numFmtId="0" fontId="5" fillId="0" borderId="0" xfId="0" applyFont="1" applyBorder="1" applyProtection="1">
      <protection locked="0"/>
    </xf>
    <xf numFmtId="0" fontId="5" fillId="0" borderId="0" xfId="0" applyFont="1"/>
    <xf numFmtId="0" fontId="6" fillId="0" borderId="0" xfId="0" applyFont="1"/>
    <xf numFmtId="0" fontId="5" fillId="0" borderId="0" xfId="0" applyFont="1" applyAlignment="1">
      <alignment vertical="center" wrapText="1"/>
    </xf>
    <xf numFmtId="0" fontId="0" fillId="2" borderId="0" xfId="0" applyFill="1" applyAlignment="1">
      <alignment vertical="center" wrapText="1"/>
    </xf>
    <xf numFmtId="0" fontId="0" fillId="0" borderId="3" xfId="0" applyBorder="1"/>
    <xf numFmtId="0" fontId="8"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xf>
    <xf numFmtId="0" fontId="0" fillId="0" borderId="0" xfId="0" applyFont="1" applyAlignment="1">
      <alignment horizontal="left" vertical="center"/>
    </xf>
    <xf numFmtId="0" fontId="0" fillId="0" borderId="2" xfId="0" applyFont="1" applyBorder="1"/>
    <xf numFmtId="0" fontId="0" fillId="0" borderId="2" xfId="0" applyFont="1" applyBorder="1" applyAlignment="1">
      <alignment horizontal="center"/>
    </xf>
    <xf numFmtId="0" fontId="0" fillId="0" borderId="2" xfId="0" applyFont="1" applyBorder="1" applyAlignment="1" applyProtection="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Border="1"/>
    <xf numFmtId="0" fontId="0" fillId="3" borderId="0" xfId="0" applyFill="1" applyProtection="1">
      <protection locked="0"/>
    </xf>
    <xf numFmtId="0" fontId="0" fillId="3" borderId="0" xfId="0" applyFill="1" applyAlignment="1" applyProtection="1">
      <alignment horizontal="center"/>
      <protection locked="0"/>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0" xfId="0" applyFill="1"/>
    <xf numFmtId="0" fontId="0" fillId="3" borderId="0" xfId="0" applyFill="1" applyAlignment="1">
      <alignment horizontal="center"/>
    </xf>
    <xf numFmtId="0" fontId="0" fillId="0" borderId="0" xfId="0" applyFill="1"/>
    <xf numFmtId="0" fontId="0" fillId="0" borderId="1" xfId="0" applyBorder="1" applyAlignment="1">
      <alignment horizontal="center"/>
    </xf>
    <xf numFmtId="0" fontId="0" fillId="0" borderId="1" xfId="0" applyBorder="1" applyAlignment="1">
      <alignment horizontal="left"/>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7" fillId="2" borderId="0" xfId="0" applyFont="1" applyFill="1" applyAlignment="1">
      <alignment vertical="center"/>
    </xf>
    <xf numFmtId="0" fontId="7" fillId="2"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Alignment="1">
      <alignment horizontal="left" vertical="center"/>
    </xf>
    <xf numFmtId="0" fontId="10" fillId="0" borderId="0" xfId="0" applyFont="1" applyAlignment="1">
      <alignment horizontal="left"/>
    </xf>
    <xf numFmtId="0" fontId="9" fillId="0" borderId="0" xfId="0" applyFont="1" applyAlignment="1">
      <alignment horizontal="left"/>
    </xf>
    <xf numFmtId="2" fontId="0" fillId="3" borderId="0" xfId="0" applyNumberFormat="1" applyFill="1" applyProtection="1">
      <protection locked="0"/>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29" lockText="1" noThreeD="1"/>
</file>

<file path=xl/ctrlProps/ctrlProp10.xml><?xml version="1.0" encoding="utf-8"?>
<formControlPr xmlns="http://schemas.microsoft.com/office/spreadsheetml/2009/9/main" objectType="CheckBox" fmlaLink="$L$38" lockText="1" noThreeD="1"/>
</file>

<file path=xl/ctrlProps/ctrlProp11.xml><?xml version="1.0" encoding="utf-8"?>
<formControlPr xmlns="http://schemas.microsoft.com/office/spreadsheetml/2009/9/main" objectType="CheckBox" fmlaLink="$L$6" lockText="1" noThreeD="1"/>
</file>

<file path=xl/ctrlProps/ctrlProp12.xml><?xml version="1.0" encoding="utf-8"?>
<formControlPr xmlns="http://schemas.microsoft.com/office/spreadsheetml/2009/9/main" objectType="CheckBox" fmlaLink="$L$7" lockText="1" noThreeD="1"/>
</file>

<file path=xl/ctrlProps/ctrlProp13.xml><?xml version="1.0" encoding="utf-8"?>
<formControlPr xmlns="http://schemas.microsoft.com/office/spreadsheetml/2009/9/main" objectType="CheckBox" fmlaLink="$L$8" lockText="1" noThreeD="1"/>
</file>

<file path=xl/ctrlProps/ctrlProp14.xml><?xml version="1.0" encoding="utf-8"?>
<formControlPr xmlns="http://schemas.microsoft.com/office/spreadsheetml/2009/9/main" objectType="CheckBox" fmlaLink="$L$9" lockText="1" noThreeD="1"/>
</file>

<file path=xl/ctrlProps/ctrlProp15.xml><?xml version="1.0" encoding="utf-8"?>
<formControlPr xmlns="http://schemas.microsoft.com/office/spreadsheetml/2009/9/main" objectType="CheckBox" fmlaLink="$L$10" lockText="1" noThreeD="1"/>
</file>

<file path=xl/ctrlProps/ctrlProp16.xml><?xml version="1.0" encoding="utf-8"?>
<formControlPr xmlns="http://schemas.microsoft.com/office/spreadsheetml/2009/9/main" objectType="CheckBox" fmlaLink="$L$11" lockText="1" noThreeD="1"/>
</file>

<file path=xl/ctrlProps/ctrlProp17.xml><?xml version="1.0" encoding="utf-8"?>
<formControlPr xmlns="http://schemas.microsoft.com/office/spreadsheetml/2009/9/main" objectType="CheckBox" fmlaLink="$L$12" lockText="1" noThreeD="1"/>
</file>

<file path=xl/ctrlProps/ctrlProp18.xml><?xml version="1.0" encoding="utf-8"?>
<formControlPr xmlns="http://schemas.microsoft.com/office/spreadsheetml/2009/9/main" objectType="CheckBox" fmlaLink="$L$13" lockText="1" noThreeD="1"/>
</file>

<file path=xl/ctrlProps/ctrlProp19.xml><?xml version="1.0" encoding="utf-8"?>
<formControlPr xmlns="http://schemas.microsoft.com/office/spreadsheetml/2009/9/main" objectType="CheckBox" fmlaLink="$L$14" lockText="1" noThreeD="1"/>
</file>

<file path=xl/ctrlProps/ctrlProp2.xml><?xml version="1.0" encoding="utf-8"?>
<formControlPr xmlns="http://schemas.microsoft.com/office/spreadsheetml/2009/9/main" objectType="CheckBox" fmlaLink="$L$30" lockText="1" noThreeD="1"/>
</file>

<file path=xl/ctrlProps/ctrlProp20.xml><?xml version="1.0" encoding="utf-8"?>
<formControlPr xmlns="http://schemas.microsoft.com/office/spreadsheetml/2009/9/main" objectType="CheckBox" fmlaLink="$L$16" lockText="1" noThreeD="1"/>
</file>

<file path=xl/ctrlProps/ctrlProp21.xml><?xml version="1.0" encoding="utf-8"?>
<formControlPr xmlns="http://schemas.microsoft.com/office/spreadsheetml/2009/9/main" objectType="CheckBox" fmlaLink="$L$17" lockText="1" noThreeD="1"/>
</file>

<file path=xl/ctrlProps/ctrlProp22.xml><?xml version="1.0" encoding="utf-8"?>
<formControlPr xmlns="http://schemas.microsoft.com/office/spreadsheetml/2009/9/main" objectType="CheckBox" fmlaLink="$L$18" lockText="1" noThreeD="1"/>
</file>

<file path=xl/ctrlProps/ctrlProp23.xml><?xml version="1.0" encoding="utf-8"?>
<formControlPr xmlns="http://schemas.microsoft.com/office/spreadsheetml/2009/9/main" objectType="CheckBox" fmlaLink="$L$19" lockText="1" noThreeD="1"/>
</file>

<file path=xl/ctrlProps/ctrlProp24.xml><?xml version="1.0" encoding="utf-8"?>
<formControlPr xmlns="http://schemas.microsoft.com/office/spreadsheetml/2009/9/main" objectType="CheckBox" fmlaLink="$L$20" lockText="1" noThreeD="1"/>
</file>

<file path=xl/ctrlProps/ctrlProp25.xml><?xml version="1.0" encoding="utf-8"?>
<formControlPr xmlns="http://schemas.microsoft.com/office/spreadsheetml/2009/9/main" objectType="CheckBox" fmlaLink="$L$21" lockText="1" noThreeD="1"/>
</file>

<file path=xl/ctrlProps/ctrlProp26.xml><?xml version="1.0" encoding="utf-8"?>
<formControlPr xmlns="http://schemas.microsoft.com/office/spreadsheetml/2009/9/main" objectType="CheckBox" fmlaLink="$L$22" lockText="1" noThreeD="1"/>
</file>

<file path=xl/ctrlProps/ctrlProp27.xml><?xml version="1.0" encoding="utf-8"?>
<formControlPr xmlns="http://schemas.microsoft.com/office/spreadsheetml/2009/9/main" objectType="CheckBox" fmlaLink="$L$23" lockText="1" noThreeD="1"/>
</file>

<file path=xl/ctrlProps/ctrlProp28.xml><?xml version="1.0" encoding="utf-8"?>
<formControlPr xmlns="http://schemas.microsoft.com/office/spreadsheetml/2009/9/main" objectType="CheckBox" fmlaLink="$L$24" lockText="1" noThreeD="1"/>
</file>

<file path=xl/ctrlProps/ctrlProp29.xml><?xml version="1.0" encoding="utf-8"?>
<formControlPr xmlns="http://schemas.microsoft.com/office/spreadsheetml/2009/9/main" objectType="CheckBox" fmlaLink="$L$25" lockText="1" noThreeD="1"/>
</file>

<file path=xl/ctrlProps/ctrlProp3.xml><?xml version="1.0" encoding="utf-8"?>
<formControlPr xmlns="http://schemas.microsoft.com/office/spreadsheetml/2009/9/main" objectType="CheckBox" fmlaLink="$L$31" lockText="1" noThreeD="1"/>
</file>

<file path=xl/ctrlProps/ctrlProp30.xml><?xml version="1.0" encoding="utf-8"?>
<formControlPr xmlns="http://schemas.microsoft.com/office/spreadsheetml/2009/9/main" objectType="CheckBox" fmlaLink="$L$15" lockText="1" noThreeD="1"/>
</file>

<file path=xl/ctrlProps/ctrlProp4.xml><?xml version="1.0" encoding="utf-8"?>
<formControlPr xmlns="http://schemas.microsoft.com/office/spreadsheetml/2009/9/main" objectType="CheckBox" fmlaLink="$L$32" lockText="1" noThreeD="1"/>
</file>

<file path=xl/ctrlProps/ctrlProp5.xml><?xml version="1.0" encoding="utf-8"?>
<formControlPr xmlns="http://schemas.microsoft.com/office/spreadsheetml/2009/9/main" objectType="CheckBox" fmlaLink="$L$33" lockText="1" noThreeD="1"/>
</file>

<file path=xl/ctrlProps/ctrlProp6.xml><?xml version="1.0" encoding="utf-8"?>
<formControlPr xmlns="http://schemas.microsoft.com/office/spreadsheetml/2009/9/main" objectType="CheckBox" fmlaLink="$L$34" lockText="1" noThreeD="1"/>
</file>

<file path=xl/ctrlProps/ctrlProp7.xml><?xml version="1.0" encoding="utf-8"?>
<formControlPr xmlns="http://schemas.microsoft.com/office/spreadsheetml/2009/9/main" objectType="CheckBox" fmlaLink="$L$35" lockText="1" noThreeD="1"/>
</file>

<file path=xl/ctrlProps/ctrlProp8.xml><?xml version="1.0" encoding="utf-8"?>
<formControlPr xmlns="http://schemas.microsoft.com/office/spreadsheetml/2009/9/main" objectType="CheckBox" fmlaLink="$L$36" lockText="1" noThreeD="1"/>
</file>

<file path=xl/ctrlProps/ctrlProp9.xml><?xml version="1.0" encoding="utf-8"?>
<formControlPr xmlns="http://schemas.microsoft.com/office/spreadsheetml/2009/9/main" objectType="CheckBox" fmlaLink="$L$37"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www.raine-or-shine.com" TargetMode="External"/><Relationship Id="rId2" Type="http://schemas.openxmlformats.org/officeDocument/2006/relationships/image" Target="../media/image1.jpg"/><Relationship Id="rId1" Type="http://schemas.openxmlformats.org/officeDocument/2006/relationships/hyperlink" Target="http://www.remotepoweruk.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276226</xdr:rowOff>
    </xdr:from>
    <xdr:to>
      <xdr:col>1</xdr:col>
      <xdr:colOff>1628775</xdr:colOff>
      <xdr:row>0</xdr:row>
      <xdr:rowOff>862765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276226"/>
          <a:ext cx="1857375" cy="586539"/>
        </a:xfrm>
        <a:prstGeom prst="rect">
          <a:avLst/>
        </a:prstGeom>
      </xdr:spPr>
    </xdr:pic>
    <xdr:clientData/>
  </xdr:twoCellAnchor>
  <xdr:twoCellAnchor>
    <xdr:from>
      <xdr:col>14</xdr:col>
      <xdr:colOff>171450</xdr:colOff>
      <xdr:row>0</xdr:row>
      <xdr:rowOff>19050</xdr:rowOff>
    </xdr:from>
    <xdr:to>
      <xdr:col>17</xdr:col>
      <xdr:colOff>85726</xdr:colOff>
      <xdr:row>2</xdr:row>
      <xdr:rowOff>0</xdr:rowOff>
    </xdr:to>
    <xdr:sp macro="" textlink="">
      <xdr:nvSpPr>
        <xdr:cNvPr id="3" name="TextBox 2">
          <a:hlinkClick xmlns:r="http://schemas.openxmlformats.org/officeDocument/2006/relationships" r:id="rId1"/>
        </xdr:cNvPr>
        <xdr:cNvSpPr txBox="1"/>
      </xdr:nvSpPr>
      <xdr:spPr>
        <a:xfrm>
          <a:off x="9448800" y="19050"/>
          <a:ext cx="1743076"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lang="en-GB" sz="1100">
              <a:solidFill>
                <a:schemeClr val="tx2">
                  <a:lumMod val="75000"/>
                </a:schemeClr>
              </a:solidFill>
            </a:rPr>
            <a:t>Ty Capel</a:t>
          </a:r>
        </a:p>
        <a:p>
          <a:pPr algn="l">
            <a:lnSpc>
              <a:spcPts val="1200"/>
            </a:lnSpc>
          </a:pPr>
          <a:r>
            <a:rPr lang="en-GB" sz="1100">
              <a:solidFill>
                <a:schemeClr val="tx2">
                  <a:lumMod val="75000"/>
                </a:schemeClr>
              </a:solidFill>
            </a:rPr>
            <a:t>Bethel, Bala. Gwynedd.</a:t>
          </a:r>
        </a:p>
        <a:p>
          <a:pPr algn="l">
            <a:lnSpc>
              <a:spcPts val="1200"/>
            </a:lnSpc>
          </a:pPr>
          <a:r>
            <a:rPr lang="en-GB" sz="1100">
              <a:solidFill>
                <a:schemeClr val="tx2">
                  <a:lumMod val="75000"/>
                </a:schemeClr>
              </a:solidFill>
            </a:rPr>
            <a:t>LL23 7LB</a:t>
          </a:r>
        </a:p>
        <a:p>
          <a:pPr algn="l">
            <a:lnSpc>
              <a:spcPts val="1200"/>
            </a:lnSpc>
          </a:pPr>
          <a:endParaRPr lang="en-GB" sz="1100">
            <a:solidFill>
              <a:schemeClr val="tx2">
                <a:lumMod val="75000"/>
              </a:schemeClr>
            </a:solidFill>
          </a:endParaRPr>
        </a:p>
        <a:p>
          <a:pPr algn="l">
            <a:lnSpc>
              <a:spcPts val="1200"/>
            </a:lnSpc>
          </a:pPr>
          <a:r>
            <a:rPr lang="en-GB" sz="1100">
              <a:solidFill>
                <a:schemeClr val="tx2">
                  <a:lumMod val="75000"/>
                </a:schemeClr>
              </a:solidFill>
              <a:effectLst/>
              <a:latin typeface="+mn-lt"/>
              <a:ea typeface="+mn-ea"/>
              <a:cs typeface="+mn-cs"/>
            </a:rPr>
            <a:t>Tel. 01678 530445</a:t>
          </a:r>
        </a:p>
        <a:p>
          <a:pPr algn="l">
            <a:lnSpc>
              <a:spcPts val="1200"/>
            </a:lnSpc>
          </a:pPr>
          <a:r>
            <a:rPr lang="en-GB" sz="1100">
              <a:solidFill>
                <a:schemeClr val="tx2">
                  <a:lumMod val="75000"/>
                </a:schemeClr>
              </a:solidFill>
              <a:effectLst/>
              <a:latin typeface="+mn-lt"/>
              <a:ea typeface="+mn-ea"/>
              <a:cs typeface="+mn-cs"/>
            </a:rPr>
            <a:t>info@remotepoweruk.com</a:t>
          </a:r>
        </a:p>
        <a:p>
          <a:pPr algn="l">
            <a:lnSpc>
              <a:spcPts val="1200"/>
            </a:lnSpc>
          </a:pPr>
          <a:r>
            <a:rPr lang="en-GB" sz="1100">
              <a:solidFill>
                <a:schemeClr val="tx2">
                  <a:lumMod val="75000"/>
                </a:schemeClr>
              </a:solidFill>
              <a:effectLst/>
              <a:latin typeface="+mn-lt"/>
              <a:ea typeface="+mn-ea"/>
              <a:cs typeface="+mn-cs"/>
            </a:rPr>
            <a:t>www.remotepoweruk.com</a:t>
          </a:r>
        </a:p>
        <a:p>
          <a:pPr algn="l"/>
          <a:endParaRPr lang="en-GB" sz="1100">
            <a:solidFill>
              <a:schemeClr val="tx2">
                <a:lumMod val="7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200025</xdr:colOff>
          <xdr:row>5</xdr:row>
          <xdr:rowOff>9525</xdr:rowOff>
        </xdr:from>
        <xdr:to>
          <xdr:col>9</xdr:col>
          <xdr:colOff>504825</xdr:colOff>
          <xdr:row>6</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6</xdr:row>
          <xdr:rowOff>9525</xdr:rowOff>
        </xdr:from>
        <xdr:to>
          <xdr:col>9</xdr:col>
          <xdr:colOff>504825</xdr:colOff>
          <xdr:row>7</xdr:row>
          <xdr:rowOff>38100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xdr:row>
          <xdr:rowOff>0</xdr:rowOff>
        </xdr:from>
        <xdr:to>
          <xdr:col>9</xdr:col>
          <xdr:colOff>504825</xdr:colOff>
          <xdr:row>8</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xdr:row>
          <xdr:rowOff>190500</xdr:rowOff>
        </xdr:from>
        <xdr:to>
          <xdr:col>9</xdr:col>
          <xdr:colOff>504825</xdr:colOff>
          <xdr:row>9</xdr:row>
          <xdr:rowOff>28575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8</xdr:row>
          <xdr:rowOff>180975</xdr:rowOff>
        </xdr:from>
        <xdr:to>
          <xdr:col>9</xdr:col>
          <xdr:colOff>504825</xdr:colOff>
          <xdr:row>10</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xdr:row>
          <xdr:rowOff>180975</xdr:rowOff>
        </xdr:from>
        <xdr:to>
          <xdr:col>9</xdr:col>
          <xdr:colOff>504825</xdr:colOff>
          <xdr:row>11</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xdr:row>
          <xdr:rowOff>171450</xdr:rowOff>
        </xdr:from>
        <xdr:to>
          <xdr:col>9</xdr:col>
          <xdr:colOff>504825</xdr:colOff>
          <xdr:row>12</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11</xdr:row>
          <xdr:rowOff>171450</xdr:rowOff>
        </xdr:from>
        <xdr:to>
          <xdr:col>9</xdr:col>
          <xdr:colOff>504825</xdr:colOff>
          <xdr:row>13</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xdr:row>
          <xdr:rowOff>161925</xdr:rowOff>
        </xdr:from>
        <xdr:to>
          <xdr:col>9</xdr:col>
          <xdr:colOff>504825</xdr:colOff>
          <xdr:row>14</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13</xdr:row>
          <xdr:rowOff>161925</xdr:rowOff>
        </xdr:from>
        <xdr:to>
          <xdr:col>9</xdr:col>
          <xdr:colOff>504825</xdr:colOff>
          <xdr:row>15</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28</xdr:row>
          <xdr:rowOff>0</xdr:rowOff>
        </xdr:from>
        <xdr:to>
          <xdr:col>9</xdr:col>
          <xdr:colOff>533400</xdr:colOff>
          <xdr:row>29</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29</xdr:row>
          <xdr:rowOff>0</xdr:rowOff>
        </xdr:from>
        <xdr:to>
          <xdr:col>9</xdr:col>
          <xdr:colOff>533400</xdr:colOff>
          <xdr:row>30</xdr:row>
          <xdr:rowOff>28575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29</xdr:row>
          <xdr:rowOff>180975</xdr:rowOff>
        </xdr:from>
        <xdr:to>
          <xdr:col>9</xdr:col>
          <xdr:colOff>533400</xdr:colOff>
          <xdr:row>31</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30</xdr:row>
          <xdr:rowOff>180975</xdr:rowOff>
        </xdr:from>
        <xdr:to>
          <xdr:col>9</xdr:col>
          <xdr:colOff>533400</xdr:colOff>
          <xdr:row>32</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31</xdr:row>
          <xdr:rowOff>171450</xdr:rowOff>
        </xdr:from>
        <xdr:to>
          <xdr:col>9</xdr:col>
          <xdr:colOff>533400</xdr:colOff>
          <xdr:row>33</xdr:row>
          <xdr:rowOff>9525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32</xdr:row>
          <xdr:rowOff>171450</xdr:rowOff>
        </xdr:from>
        <xdr:to>
          <xdr:col>9</xdr:col>
          <xdr:colOff>533400</xdr:colOff>
          <xdr:row>34</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33</xdr:row>
          <xdr:rowOff>161925</xdr:rowOff>
        </xdr:from>
        <xdr:to>
          <xdr:col>9</xdr:col>
          <xdr:colOff>533400</xdr:colOff>
          <xdr:row>35</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34</xdr:row>
          <xdr:rowOff>161925</xdr:rowOff>
        </xdr:from>
        <xdr:to>
          <xdr:col>9</xdr:col>
          <xdr:colOff>533400</xdr:colOff>
          <xdr:row>36</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35</xdr:row>
          <xdr:rowOff>152400</xdr:rowOff>
        </xdr:from>
        <xdr:to>
          <xdr:col>9</xdr:col>
          <xdr:colOff>533400</xdr:colOff>
          <xdr:row>36</xdr:row>
          <xdr:rowOff>180975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36</xdr:row>
          <xdr:rowOff>152400</xdr:rowOff>
        </xdr:from>
        <xdr:to>
          <xdr:col>9</xdr:col>
          <xdr:colOff>533400</xdr:colOff>
          <xdr:row>37</xdr:row>
          <xdr:rowOff>180975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xdr:twoCellAnchor>
    <xdr:from>
      <xdr:col>10</xdr:col>
      <xdr:colOff>95249</xdr:colOff>
      <xdr:row>3</xdr:row>
      <xdr:rowOff>104773</xdr:rowOff>
    </xdr:from>
    <xdr:to>
      <xdr:col>16</xdr:col>
      <xdr:colOff>600074</xdr:colOff>
      <xdr:row>37</xdr:row>
      <xdr:rowOff>142875</xdr:rowOff>
    </xdr:to>
    <xdr:sp macro="" textlink="">
      <xdr:nvSpPr>
        <xdr:cNvPr id="5" name="TextBox 4"/>
        <xdr:cNvSpPr txBox="1"/>
      </xdr:nvSpPr>
      <xdr:spPr>
        <a:xfrm>
          <a:off x="8515349" y="1581148"/>
          <a:ext cx="2581275" cy="6991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1">
              <a:solidFill>
                <a:schemeClr val="bg1">
                  <a:lumMod val="50000"/>
                </a:schemeClr>
              </a:solidFill>
            </a:rPr>
            <a:t>Instructions</a:t>
          </a:r>
        </a:p>
        <a:p>
          <a:pPr marL="0" marR="0" indent="0" algn="just" defTabSz="914400" eaLnBrk="1" fontAlgn="auto" latinLnBrk="0" hangingPunct="1">
            <a:lnSpc>
              <a:spcPct val="100000"/>
            </a:lnSpc>
            <a:spcBef>
              <a:spcPts val="0"/>
            </a:spcBef>
            <a:spcAft>
              <a:spcPts val="0"/>
            </a:spcAft>
            <a:buClrTx/>
            <a:buSzTx/>
            <a:buFontTx/>
            <a:buNone/>
            <a:tabLst/>
            <a:defRPr/>
          </a:pPr>
          <a:endParaRPr lang="en-GB" sz="1100"/>
        </a:p>
        <a:p>
          <a:pPr marL="0" marR="0" indent="0" algn="just" defTabSz="914400" eaLnBrk="1" fontAlgn="auto" latinLnBrk="0" hangingPunct="1">
            <a:lnSpc>
              <a:spcPct val="100000"/>
            </a:lnSpc>
            <a:spcBef>
              <a:spcPts val="0"/>
            </a:spcBef>
            <a:spcAft>
              <a:spcPts val="0"/>
            </a:spcAft>
            <a:buClrTx/>
            <a:buSzTx/>
            <a:buFontTx/>
            <a:buNone/>
            <a:tabLst/>
            <a:defRPr/>
          </a:pPr>
          <a:r>
            <a:rPr lang="en-GB" sz="1100"/>
            <a:t>For AC and DC appliances:</a:t>
          </a:r>
        </a:p>
        <a:p>
          <a:pPr marL="0" marR="0" indent="0" algn="just" defTabSz="914400" eaLnBrk="1" fontAlgn="auto" latinLnBrk="0" hangingPunct="1">
            <a:lnSpc>
              <a:spcPct val="100000"/>
            </a:lnSpc>
            <a:spcBef>
              <a:spcPts val="0"/>
            </a:spcBef>
            <a:spcAft>
              <a:spcPts val="0"/>
            </a:spcAft>
            <a:buClrTx/>
            <a:buSzTx/>
            <a:buFontTx/>
            <a:buNone/>
            <a:tabLst/>
            <a:defRPr/>
          </a:pPr>
          <a:endParaRPr lang="en-GB" sz="1100"/>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t>Add each </a:t>
          </a:r>
          <a:r>
            <a:rPr lang="en-GB" sz="1100" b="1" baseline="0"/>
            <a:t>AC appliance</a:t>
          </a:r>
          <a:r>
            <a:rPr lang="en-GB" sz="1100" baseline="0"/>
            <a:t> in '</a:t>
          </a:r>
          <a:r>
            <a:rPr lang="en-GB" sz="1100" b="0" baseline="0"/>
            <a:t>AC Loads' </a:t>
          </a:r>
          <a:r>
            <a:rPr lang="en-GB" sz="1100" baseline="0"/>
            <a:t>and </a:t>
          </a:r>
          <a:r>
            <a:rPr lang="en-GB" sz="1100" b="1" baseline="0"/>
            <a:t>DC appliance</a:t>
          </a:r>
          <a:r>
            <a:rPr lang="en-GB" sz="1100" baseline="0"/>
            <a:t> in 'DC Loads' and the number of each appliance.</a:t>
          </a:r>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aseline="0"/>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t>Insert wattage of each appliance in </a:t>
          </a:r>
          <a:r>
            <a:rPr lang="en-GB" sz="1100" b="1" baseline="0"/>
            <a:t>Watts</a:t>
          </a:r>
          <a:r>
            <a:rPr lang="en-GB" sz="1100" baseline="0"/>
            <a:t>.</a:t>
          </a:r>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aseline="0"/>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Insert average</a:t>
          </a:r>
          <a:r>
            <a:rPr lang="en-GB" sz="1100" baseline="0"/>
            <a:t> length of time appliance is used. If you enter it as hours/day it will calculate the hours/week for you. Alternatively, add the hours / week directly for appliances that are not used daily.</a:t>
          </a:r>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aseline="0"/>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t>Tick</a:t>
          </a:r>
          <a:r>
            <a:rPr lang="en-GB" sz="1100"/>
            <a:t> the higher loads which are likely to be used or automatically start simultaneously in </a:t>
          </a:r>
          <a:r>
            <a:rPr lang="en-GB" sz="1100" b="1"/>
            <a:t>Peak use</a:t>
          </a:r>
          <a:r>
            <a:rPr lang="en-GB" sz="1100"/>
            <a:t>. Consider this with care as this is used to size the</a:t>
          </a:r>
          <a:r>
            <a:rPr lang="en-GB" sz="1100" baseline="0"/>
            <a:t> inverter.</a:t>
          </a:r>
          <a:endParaRPr lang="en-GB" sz="1100"/>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t>Select the </a:t>
          </a:r>
          <a:r>
            <a:rPr lang="en-GB" sz="1100" b="1"/>
            <a:t>Battery Voltage</a:t>
          </a:r>
          <a:r>
            <a:rPr lang="en-GB" sz="1100"/>
            <a:t>,</a:t>
          </a:r>
          <a:r>
            <a:rPr lang="en-GB" sz="1100" baseline="0"/>
            <a:t> generally a 12V system will suffice for smaller systems. If your Peak power consumption is in excess of 1000 watts a 24V system is recommended. If you are looking to power a larger system such as a whole house we advise a 48V system.</a:t>
          </a:r>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aseline="0"/>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t>The </a:t>
          </a:r>
          <a:r>
            <a:rPr lang="en-GB" sz="1100" b="1" baseline="0"/>
            <a:t>Peak consumption </a:t>
          </a:r>
          <a:r>
            <a:rPr lang="en-GB" sz="1100" baseline="0"/>
            <a:t>and </a:t>
          </a:r>
          <a:r>
            <a:rPr lang="en-GB" sz="1100" b="1" baseline="0"/>
            <a:t>average amp hours</a:t>
          </a:r>
          <a:r>
            <a:rPr lang="en-GB" sz="1100" baseline="0"/>
            <a:t> are displayed below.</a:t>
          </a:r>
          <a:endParaRPr lang="en-GB" sz="1100"/>
        </a:p>
      </xdr:txBody>
    </xdr:sp>
    <xdr:clientData/>
  </xdr:twoCellAnchor>
  <xdr:twoCellAnchor>
    <xdr:from>
      <xdr:col>7</xdr:col>
      <xdr:colOff>76200</xdr:colOff>
      <xdr:row>51</xdr:row>
      <xdr:rowOff>180975</xdr:rowOff>
    </xdr:from>
    <xdr:to>
      <xdr:col>17</xdr:col>
      <xdr:colOff>161925</xdr:colOff>
      <xdr:row>66</xdr:row>
      <xdr:rowOff>9525</xdr:rowOff>
    </xdr:to>
    <xdr:sp macro="" textlink="">
      <xdr:nvSpPr>
        <xdr:cNvPr id="26" name="TextBox 25"/>
        <xdr:cNvSpPr txBox="1"/>
      </xdr:nvSpPr>
      <xdr:spPr>
        <a:xfrm>
          <a:off x="6343650" y="10982325"/>
          <a:ext cx="4905375" cy="3171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1">
              <a:solidFill>
                <a:schemeClr val="bg1">
                  <a:lumMod val="50000"/>
                </a:schemeClr>
              </a:solidFill>
            </a:rPr>
            <a:t>Inverter sizing</a:t>
          </a:r>
        </a:p>
        <a:p>
          <a:pPr marL="0" marR="0" indent="0" algn="just" defTabSz="914400" eaLnBrk="1" fontAlgn="auto" latinLnBrk="0" hangingPunct="1">
            <a:lnSpc>
              <a:spcPct val="100000"/>
            </a:lnSpc>
            <a:spcBef>
              <a:spcPts val="0"/>
            </a:spcBef>
            <a:spcAft>
              <a:spcPts val="0"/>
            </a:spcAft>
            <a:buClrTx/>
            <a:buSzTx/>
            <a:buFontTx/>
            <a:buNone/>
            <a:tabLst/>
            <a:defRPr/>
          </a:pPr>
          <a:endParaRPr lang="en-GB" sz="1100"/>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t>Inverter should be sized greater than the Peak consumption (i).</a:t>
          </a:r>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baseline="0"/>
        </a:p>
        <a:p>
          <a:pPr algn="ctr" eaLnBrk="1" fontAlgn="auto" latinLnBrk="0" hangingPunct="1"/>
          <a:r>
            <a:rPr lang="en-GB" sz="1200" b="1">
              <a:solidFill>
                <a:schemeClr val="bg1">
                  <a:lumMod val="50000"/>
                </a:schemeClr>
              </a:solidFill>
              <a:effectLst/>
              <a:latin typeface="+mn-lt"/>
              <a:ea typeface="+mn-ea"/>
              <a:cs typeface="+mn-cs"/>
            </a:rPr>
            <a:t>Battery bank sizing</a:t>
          </a:r>
        </a:p>
        <a:p>
          <a:pPr eaLnBrk="1" fontAlgn="auto" latinLnBrk="0" hangingPunct="1"/>
          <a:endParaRPr lang="en-GB">
            <a:effectLst/>
          </a:endParaRPr>
        </a:p>
        <a:p>
          <a:pPr marL="171450" indent="-171450" algn="just" eaLnBrk="1" fontAlgn="auto" latinLnBrk="0" hangingPunct="1">
            <a:buFont typeface="Arial" panose="020B0604020202020204" pitchFamily="34" charset="0"/>
            <a:buChar char="•"/>
          </a:pPr>
          <a:r>
            <a:rPr lang="en-GB" sz="1100" baseline="0">
              <a:solidFill>
                <a:schemeClr val="dk1"/>
              </a:solidFill>
              <a:effectLst/>
              <a:latin typeface="+mn-lt"/>
              <a:ea typeface="+mn-ea"/>
              <a:cs typeface="+mn-cs"/>
            </a:rPr>
            <a:t>It is best practice to size the batteries at C10 (10 hours discharge time) for domestic and commercial premises. For other applications this does not apply such as remote weather monitoring stations etc.</a:t>
          </a:r>
        </a:p>
        <a:p>
          <a:pPr marL="171450" indent="-171450" algn="just" eaLnBrk="1" fontAlgn="auto" latinLnBrk="0" hangingPunct="1">
            <a:buFont typeface="Arial" panose="020B0604020202020204" pitchFamily="34" charset="0"/>
            <a:buChar char="•"/>
          </a:pPr>
          <a:endParaRPr lang="en-GB" sz="1100" baseline="0">
            <a:solidFill>
              <a:schemeClr val="dk1"/>
            </a:solidFill>
            <a:effectLst/>
            <a:latin typeface="+mn-lt"/>
            <a:ea typeface="+mn-ea"/>
            <a:cs typeface="+mn-cs"/>
          </a:endParaRPr>
        </a:p>
        <a:p>
          <a:pPr marL="171450" indent="-171450" algn="just" eaLnBrk="1" fontAlgn="auto" latinLnBrk="0" hangingPunct="1">
            <a:buFont typeface="Arial" panose="020B0604020202020204" pitchFamily="34" charset="0"/>
            <a:buChar char="•"/>
          </a:pPr>
          <a:r>
            <a:rPr lang="en-GB" sz="1100" baseline="0">
              <a:solidFill>
                <a:schemeClr val="dk1"/>
              </a:solidFill>
              <a:effectLst/>
              <a:latin typeface="+mn-lt"/>
              <a:ea typeface="+mn-ea"/>
              <a:cs typeface="+mn-cs"/>
            </a:rPr>
            <a:t>Enter the </a:t>
          </a:r>
          <a:r>
            <a:rPr lang="en-GB" sz="1100" b="1" baseline="0">
              <a:solidFill>
                <a:schemeClr val="dk1"/>
              </a:solidFill>
              <a:effectLst/>
              <a:latin typeface="+mn-lt"/>
              <a:ea typeface="+mn-ea"/>
              <a:cs typeface="+mn-cs"/>
            </a:rPr>
            <a:t>discharge time in hours</a:t>
          </a:r>
          <a:r>
            <a:rPr lang="en-GB" sz="1100" baseline="0">
              <a:solidFill>
                <a:schemeClr val="dk1"/>
              </a:solidFill>
              <a:effectLst/>
              <a:latin typeface="+mn-lt"/>
              <a:ea typeface="+mn-ea"/>
              <a:cs typeface="+mn-cs"/>
            </a:rPr>
            <a:t>, this is the length of time that storage of power is required.</a:t>
          </a:r>
        </a:p>
        <a:p>
          <a:pPr marL="171450" indent="-171450" algn="just" eaLnBrk="1" fontAlgn="auto" latinLnBrk="0" hangingPunct="1">
            <a:buFont typeface="Arial" panose="020B0604020202020204" pitchFamily="34" charset="0"/>
            <a:buChar char="•"/>
          </a:pPr>
          <a:endParaRPr lang="en-GB" sz="1100" baseline="0">
            <a:solidFill>
              <a:schemeClr val="dk1"/>
            </a:solidFill>
            <a:effectLst/>
            <a:latin typeface="+mn-lt"/>
            <a:ea typeface="+mn-ea"/>
            <a:cs typeface="+mn-cs"/>
          </a:endParaRPr>
        </a:p>
        <a:p>
          <a:pPr marL="171450" indent="-171450" algn="just" eaLnBrk="1" fontAlgn="auto" latinLnBrk="0" hangingPunct="1">
            <a:buFont typeface="Arial" panose="020B0604020202020204" pitchFamily="34" charset="0"/>
            <a:buChar char="•"/>
          </a:pPr>
          <a:r>
            <a:rPr lang="en-GB" sz="1100" baseline="0">
              <a:solidFill>
                <a:schemeClr val="dk1"/>
              </a:solidFill>
              <a:effectLst/>
              <a:latin typeface="+mn-lt"/>
              <a:ea typeface="+mn-ea"/>
              <a:cs typeface="+mn-cs"/>
            </a:rPr>
            <a:t>Select the </a:t>
          </a:r>
          <a:r>
            <a:rPr lang="en-GB" sz="1100" b="1" baseline="0">
              <a:solidFill>
                <a:schemeClr val="dk1"/>
              </a:solidFill>
              <a:effectLst/>
              <a:latin typeface="+mn-lt"/>
              <a:ea typeface="+mn-ea"/>
              <a:cs typeface="+mn-cs"/>
            </a:rPr>
            <a:t>type of battery</a:t>
          </a:r>
          <a:r>
            <a:rPr lang="en-GB" sz="1100" baseline="0">
              <a:solidFill>
                <a:schemeClr val="dk1"/>
              </a:solidFill>
              <a:effectLst/>
              <a:latin typeface="+mn-lt"/>
              <a:ea typeface="+mn-ea"/>
              <a:cs typeface="+mn-cs"/>
            </a:rPr>
            <a:t>. Flooded, AGM, Gel and Open-valve are all Lead-acid.</a:t>
          </a:r>
        </a:p>
        <a:p>
          <a:pPr marL="171450" indent="-171450" algn="just" eaLnBrk="1" fontAlgn="auto" latinLnBrk="0" hangingPunct="1">
            <a:buFont typeface="Arial" panose="020B0604020202020204" pitchFamily="34" charset="0"/>
            <a:buChar char="•"/>
          </a:pPr>
          <a:endParaRPr lang="en-GB" sz="1100" baseline="0">
            <a:solidFill>
              <a:schemeClr val="dk1"/>
            </a:solidFill>
            <a:effectLst/>
            <a:latin typeface="+mn-lt"/>
            <a:ea typeface="+mn-ea"/>
            <a:cs typeface="+mn-cs"/>
          </a:endParaRPr>
        </a:p>
        <a:p>
          <a:pPr marL="171450" marR="0" indent="-17145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Lead-acid batteries are generally discharged to 50% and Lithium batteries to 90% before the need to recharge in order to prevent damage to plates.</a:t>
          </a:r>
          <a:endParaRPr lang="en-GB" sz="1100">
            <a:effectLst/>
          </a:endParaRPr>
        </a:p>
      </xdr:txBody>
    </xdr:sp>
    <xdr:clientData/>
  </xdr:twoCellAnchor>
  <xdr:twoCellAnchor>
    <xdr:from>
      <xdr:col>9</xdr:col>
      <xdr:colOff>428625</xdr:colOff>
      <xdr:row>2</xdr:row>
      <xdr:rowOff>47625</xdr:rowOff>
    </xdr:from>
    <xdr:to>
      <xdr:col>17</xdr:col>
      <xdr:colOff>66675</xdr:colOff>
      <xdr:row>3</xdr:row>
      <xdr:rowOff>76200</xdr:rowOff>
    </xdr:to>
    <xdr:sp macro="" textlink="">
      <xdr:nvSpPr>
        <xdr:cNvPr id="29" name="TextBox 28"/>
        <xdr:cNvSpPr txBox="1"/>
      </xdr:nvSpPr>
      <xdr:spPr>
        <a:xfrm>
          <a:off x="8239125" y="1257300"/>
          <a:ext cx="29337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en-GB" sz="1200" b="1">
              <a:solidFill>
                <a:schemeClr val="bg1">
                  <a:lumMod val="50000"/>
                </a:schemeClr>
              </a:solidFill>
            </a:rPr>
            <a:t>THIS CALCULATOR</a:t>
          </a:r>
          <a:r>
            <a:rPr lang="en-GB" sz="1200" b="1" baseline="0">
              <a:solidFill>
                <a:schemeClr val="bg1">
                  <a:lumMod val="50000"/>
                </a:schemeClr>
              </a:solidFill>
            </a:rPr>
            <a:t> IS FOR GUIDANCE ONLY</a:t>
          </a:r>
          <a:endParaRPr lang="en-GB" sz="1200" b="1">
            <a:solidFill>
              <a:schemeClr val="bg1">
                <a:lumMod val="50000"/>
              </a:schemeClr>
            </a:solidFill>
          </a:endParaRPr>
        </a:p>
      </xdr:txBody>
    </xdr:sp>
    <xdr:clientData/>
  </xdr:twoCellAnchor>
  <xdr:twoCellAnchor>
    <xdr:from>
      <xdr:col>0</xdr:col>
      <xdr:colOff>238126</xdr:colOff>
      <xdr:row>61</xdr:row>
      <xdr:rowOff>133351</xdr:rowOff>
    </xdr:from>
    <xdr:to>
      <xdr:col>7</xdr:col>
      <xdr:colOff>57150</xdr:colOff>
      <xdr:row>66</xdr:row>
      <xdr:rowOff>171451</xdr:rowOff>
    </xdr:to>
    <xdr:sp macro="" textlink="">
      <xdr:nvSpPr>
        <xdr:cNvPr id="30" name="TextBox 29"/>
        <xdr:cNvSpPr txBox="1"/>
      </xdr:nvSpPr>
      <xdr:spPr>
        <a:xfrm>
          <a:off x="238126" y="13325476"/>
          <a:ext cx="6105524"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100" b="1" baseline="0"/>
            <a:t>System designs are based on the information you have provided and Raine or Shine are not responsible if any information has been supplied incorrectly.</a:t>
          </a:r>
        </a:p>
        <a:p>
          <a:pPr marL="0" marR="0" indent="0" algn="l" defTabSz="914400" eaLnBrk="1" fontAlgn="auto" latinLnBrk="0" hangingPunct="1">
            <a:lnSpc>
              <a:spcPct val="100000"/>
            </a:lnSpc>
            <a:spcBef>
              <a:spcPts val="0"/>
            </a:spcBef>
            <a:spcAft>
              <a:spcPts val="0"/>
            </a:spcAft>
            <a:buClrTx/>
            <a:buSzTx/>
            <a:buFontTx/>
            <a:buNone/>
            <a:tabLst/>
            <a:defRPr/>
          </a:pPr>
          <a:endParaRPr lang="en-GB" sz="1100" b="1" baseline="0"/>
        </a:p>
        <a:p>
          <a:pPr marL="0" marR="0" indent="0" algn="l" defTabSz="914400" eaLnBrk="1" fontAlgn="auto" latinLnBrk="0" hangingPunct="1">
            <a:lnSpc>
              <a:spcPct val="100000"/>
            </a:lnSpc>
            <a:spcBef>
              <a:spcPts val="0"/>
            </a:spcBef>
            <a:spcAft>
              <a:spcPts val="0"/>
            </a:spcAft>
            <a:buClrTx/>
            <a:buSzTx/>
            <a:buFontTx/>
            <a:buNone/>
            <a:tabLst/>
            <a:defRPr/>
          </a:pPr>
          <a:r>
            <a:rPr lang="en-GB" sz="1100" b="1" baseline="0"/>
            <a:t>This is the first stage in system design and we will be in direct contact with you to ensure the best design is proposed to meet your requirements.</a:t>
          </a:r>
          <a:endParaRPr lang="en-GB" sz="1100" b="1"/>
        </a:p>
      </xdr:txBody>
    </xdr:sp>
    <xdr:clientData/>
  </xdr:twoCellAnchor>
  <mc:AlternateContent xmlns:mc="http://schemas.openxmlformats.org/markup-compatibility/2006">
    <mc:Choice xmlns:a14="http://schemas.microsoft.com/office/drawing/2010/main" Requires="a14">
      <xdr:twoCellAnchor editAs="oneCell">
        <xdr:from>
          <xdr:col>9</xdr:col>
          <xdr:colOff>200025</xdr:colOff>
          <xdr:row>15</xdr:row>
          <xdr:rowOff>0</xdr:rowOff>
        </xdr:from>
        <xdr:to>
          <xdr:col>9</xdr:col>
          <xdr:colOff>504825</xdr:colOff>
          <xdr:row>16</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0</xdr:rowOff>
        </xdr:from>
        <xdr:to>
          <xdr:col>9</xdr:col>
          <xdr:colOff>504825</xdr:colOff>
          <xdr:row>17</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180975</xdr:rowOff>
        </xdr:from>
        <xdr:to>
          <xdr:col>9</xdr:col>
          <xdr:colOff>504825</xdr:colOff>
          <xdr:row>18</xdr:row>
          <xdr:rowOff>19050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17</xdr:row>
          <xdr:rowOff>180975</xdr:rowOff>
        </xdr:from>
        <xdr:to>
          <xdr:col>9</xdr:col>
          <xdr:colOff>504825</xdr:colOff>
          <xdr:row>19</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171450</xdr:rowOff>
        </xdr:from>
        <xdr:to>
          <xdr:col>9</xdr:col>
          <xdr:colOff>504825</xdr:colOff>
          <xdr:row>20</xdr:row>
          <xdr:rowOff>9525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19</xdr:row>
          <xdr:rowOff>171450</xdr:rowOff>
        </xdr:from>
        <xdr:to>
          <xdr:col>9</xdr:col>
          <xdr:colOff>504825</xdr:colOff>
          <xdr:row>21</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20</xdr:row>
          <xdr:rowOff>161925</xdr:rowOff>
        </xdr:from>
        <xdr:to>
          <xdr:col>9</xdr:col>
          <xdr:colOff>504825</xdr:colOff>
          <xdr:row>22</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21</xdr:row>
          <xdr:rowOff>161925</xdr:rowOff>
        </xdr:from>
        <xdr:to>
          <xdr:col>9</xdr:col>
          <xdr:colOff>504825</xdr:colOff>
          <xdr:row>23</xdr:row>
          <xdr:rowOff>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22</xdr:row>
          <xdr:rowOff>152400</xdr:rowOff>
        </xdr:from>
        <xdr:to>
          <xdr:col>9</xdr:col>
          <xdr:colOff>504825</xdr:colOff>
          <xdr:row>23</xdr:row>
          <xdr:rowOff>180975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23</xdr:row>
          <xdr:rowOff>152400</xdr:rowOff>
        </xdr:from>
        <xdr:to>
          <xdr:col>9</xdr:col>
          <xdr:colOff>504825</xdr:colOff>
          <xdr:row>24</xdr:row>
          <xdr:rowOff>180975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xdr:twoCellAnchor>
    <xdr:from>
      <xdr:col>0</xdr:col>
      <xdr:colOff>57150</xdr:colOff>
      <xdr:row>0</xdr:row>
      <xdr:rowOff>847725</xdr:rowOff>
    </xdr:from>
    <xdr:to>
      <xdr:col>4</xdr:col>
      <xdr:colOff>28575</xdr:colOff>
      <xdr:row>1</xdr:row>
      <xdr:rowOff>123825</xdr:rowOff>
    </xdr:to>
    <xdr:sp macro="" textlink="">
      <xdr:nvSpPr>
        <xdr:cNvPr id="51" name="TextBox 50">
          <a:hlinkClick xmlns:r="http://schemas.openxmlformats.org/officeDocument/2006/relationships" r:id="rId3"/>
        </xdr:cNvPr>
        <xdr:cNvSpPr txBox="1"/>
      </xdr:nvSpPr>
      <xdr:spPr>
        <a:xfrm>
          <a:off x="57150" y="847725"/>
          <a:ext cx="43910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200">
              <a:solidFill>
                <a:schemeClr val="bg1">
                  <a:lumMod val="50000"/>
                </a:schemeClr>
              </a:solidFill>
            </a:rPr>
            <a:t>off-grid renewable solutions brought to you by Raine or Shine</a:t>
          </a:r>
          <a:endParaRPr lang="en-GB" sz="1200" b="1">
            <a:solidFill>
              <a:schemeClr val="bg1">
                <a:lumMod val="50000"/>
              </a:schemeClr>
            </a:solidFill>
          </a:endParaRPr>
        </a:p>
      </xdr:txBody>
    </xdr:sp>
    <xdr:clientData/>
  </xdr:twoCellAnchor>
  <xdr:twoCellAnchor>
    <xdr:from>
      <xdr:col>0</xdr:col>
      <xdr:colOff>47624</xdr:colOff>
      <xdr:row>2</xdr:row>
      <xdr:rowOff>85725</xdr:rowOff>
    </xdr:from>
    <xdr:to>
      <xdr:col>3</xdr:col>
      <xdr:colOff>342900</xdr:colOff>
      <xdr:row>4</xdr:row>
      <xdr:rowOff>38100</xdr:rowOff>
    </xdr:to>
    <xdr:sp macro="" textlink="">
      <xdr:nvSpPr>
        <xdr:cNvPr id="4" name="TextBox 3"/>
        <xdr:cNvSpPr txBox="1"/>
      </xdr:nvSpPr>
      <xdr:spPr>
        <a:xfrm>
          <a:off x="47624" y="1295400"/>
          <a:ext cx="3219451"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lang="en-GB" sz="1600" b="1">
              <a:solidFill>
                <a:schemeClr val="accent1">
                  <a:lumMod val="50000"/>
                </a:schemeClr>
              </a:solidFill>
            </a:rPr>
            <a:t>Off-grid System Sizing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61"/>
  <sheetViews>
    <sheetView showGridLines="0" tabSelected="1" zoomScaleNormal="100" workbookViewId="0">
      <selection activeCell="D54" sqref="D54"/>
    </sheetView>
  </sheetViews>
  <sheetFormatPr defaultRowHeight="15" x14ac:dyDescent="0.25"/>
  <cols>
    <col min="1" max="1" width="4.5703125" customWidth="1"/>
    <col min="2" max="2" width="35.7109375" customWidth="1"/>
    <col min="3" max="3" width="3.5703125" style="2" customWidth="1"/>
    <col min="4" max="4" width="22.42578125" customWidth="1"/>
    <col min="5" max="5" width="10.28515625" style="2" customWidth="1"/>
    <col min="6" max="6" width="8.85546875" style="2" customWidth="1"/>
    <col min="7" max="7" width="8.5703125" style="2" customWidth="1"/>
    <col min="8" max="8" width="10.7109375" style="2" customWidth="1"/>
    <col min="9" max="9" width="12.140625" style="2" customWidth="1"/>
    <col min="11" max="11" width="3.7109375" customWidth="1"/>
    <col min="12" max="12" width="11.140625" hidden="1" customWidth="1"/>
    <col min="13" max="13" width="9.140625" hidden="1" customWidth="1"/>
  </cols>
  <sheetData>
    <row r="1" spans="1:17" ht="77.25" customHeight="1" x14ac:dyDescent="0.25">
      <c r="B1" s="4"/>
      <c r="C1" s="5"/>
      <c r="D1" s="4"/>
      <c r="E1" s="4"/>
      <c r="F1" s="5"/>
      <c r="G1" s="4"/>
      <c r="H1" s="6"/>
      <c r="I1"/>
    </row>
    <row r="2" spans="1:17" ht="18" customHeight="1" x14ac:dyDescent="0.25">
      <c r="A2" s="10"/>
      <c r="B2" s="7"/>
      <c r="C2" s="8"/>
      <c r="D2" s="7"/>
      <c r="E2" s="7"/>
      <c r="F2" s="8"/>
      <c r="G2" s="7"/>
      <c r="H2" s="9"/>
      <c r="I2" s="10"/>
      <c r="J2" s="30"/>
      <c r="K2" s="10"/>
      <c r="L2" s="10"/>
      <c r="M2" s="10"/>
      <c r="N2" s="10"/>
      <c r="O2" s="10"/>
      <c r="P2" s="10"/>
      <c r="Q2" s="10"/>
    </row>
    <row r="3" spans="1:17" ht="21" customHeight="1" x14ac:dyDescent="0.25">
      <c r="A3" s="20"/>
      <c r="B3" s="4"/>
      <c r="C3" s="5"/>
      <c r="D3" s="4"/>
      <c r="E3" s="4"/>
      <c r="F3" s="5"/>
      <c r="G3" s="4"/>
      <c r="H3" s="6"/>
      <c r="I3" s="20"/>
      <c r="J3" s="48"/>
    </row>
    <row r="4" spans="1:17" ht="8.25" customHeight="1" x14ac:dyDescent="0.25"/>
    <row r="5" spans="1:17" s="3" customFormat="1" ht="36" customHeight="1" x14ac:dyDescent="0.25">
      <c r="A5" s="36"/>
      <c r="B5" s="14" t="s">
        <v>0</v>
      </c>
      <c r="C5" s="15"/>
      <c r="D5" s="16" t="s">
        <v>15</v>
      </c>
      <c r="E5" s="17" t="s">
        <v>6</v>
      </c>
      <c r="F5" s="17" t="s">
        <v>2</v>
      </c>
      <c r="G5" s="17" t="s">
        <v>3</v>
      </c>
      <c r="H5" s="17" t="s">
        <v>4</v>
      </c>
      <c r="I5" s="17" t="s">
        <v>13</v>
      </c>
      <c r="J5" s="17" t="s">
        <v>17</v>
      </c>
    </row>
    <row r="6" spans="1:17" x14ac:dyDescent="0.25">
      <c r="C6" s="13">
        <v>1</v>
      </c>
      <c r="D6" s="49"/>
      <c r="E6" s="50"/>
      <c r="F6" s="50"/>
      <c r="G6" s="50"/>
      <c r="H6" s="50">
        <f>G6*7</f>
        <v>0</v>
      </c>
      <c r="I6" s="18">
        <f>(E6*F6*H6)*1.1</f>
        <v>0</v>
      </c>
      <c r="J6" s="55"/>
      <c r="L6" s="31" t="b">
        <v>0</v>
      </c>
      <c r="M6" s="19">
        <f t="shared" ref="M6:M25" si="0">IF(L6=TRUE,(E6*F6),0)</f>
        <v>0</v>
      </c>
    </row>
    <row r="7" spans="1:17" x14ac:dyDescent="0.25">
      <c r="C7" s="2">
        <v>2</v>
      </c>
      <c r="D7" s="49"/>
      <c r="E7" s="50"/>
      <c r="F7" s="50"/>
      <c r="G7" s="50"/>
      <c r="H7" s="50">
        <f>G7*7</f>
        <v>0</v>
      </c>
      <c r="I7" s="18">
        <f t="shared" ref="I7:I14" si="1">(E7*F7*H7)*1.1</f>
        <v>0</v>
      </c>
      <c r="J7" s="55"/>
      <c r="L7" s="31" t="b">
        <v>0</v>
      </c>
      <c r="M7" s="19">
        <f t="shared" si="0"/>
        <v>0</v>
      </c>
    </row>
    <row r="8" spans="1:17" x14ac:dyDescent="0.25">
      <c r="C8" s="2">
        <v>3</v>
      </c>
      <c r="D8" s="49"/>
      <c r="E8" s="50"/>
      <c r="F8" s="50"/>
      <c r="G8" s="50"/>
      <c r="H8" s="50">
        <f t="shared" ref="H8:H14" si="2">G8*7</f>
        <v>0</v>
      </c>
      <c r="I8" s="18">
        <f t="shared" si="1"/>
        <v>0</v>
      </c>
      <c r="J8" s="55"/>
      <c r="L8" s="31" t="b">
        <v>0</v>
      </c>
      <c r="M8" s="19">
        <f t="shared" si="0"/>
        <v>0</v>
      </c>
    </row>
    <row r="9" spans="1:17" x14ac:dyDescent="0.25">
      <c r="C9" s="2">
        <v>4</v>
      </c>
      <c r="D9" s="49"/>
      <c r="E9" s="50"/>
      <c r="F9" s="50"/>
      <c r="G9" s="50"/>
      <c r="H9" s="50">
        <f t="shared" si="2"/>
        <v>0</v>
      </c>
      <c r="I9" s="18">
        <f t="shared" si="1"/>
        <v>0</v>
      </c>
      <c r="J9" s="55"/>
      <c r="L9" s="31" t="b">
        <v>0</v>
      </c>
      <c r="M9" s="19">
        <f t="shared" si="0"/>
        <v>0</v>
      </c>
    </row>
    <row r="10" spans="1:17" x14ac:dyDescent="0.25">
      <c r="C10" s="2">
        <v>5</v>
      </c>
      <c r="D10" s="49"/>
      <c r="E10" s="50"/>
      <c r="F10" s="50"/>
      <c r="G10" s="50"/>
      <c r="H10" s="50">
        <f t="shared" si="2"/>
        <v>0</v>
      </c>
      <c r="I10" s="18">
        <f t="shared" si="1"/>
        <v>0</v>
      </c>
      <c r="J10" s="55"/>
      <c r="L10" s="31" t="b">
        <v>0</v>
      </c>
      <c r="M10" s="19">
        <f t="shared" si="0"/>
        <v>0</v>
      </c>
    </row>
    <row r="11" spans="1:17" x14ac:dyDescent="0.25">
      <c r="C11" s="2">
        <v>6</v>
      </c>
      <c r="D11" s="49"/>
      <c r="E11" s="50"/>
      <c r="F11" s="50"/>
      <c r="G11" s="50"/>
      <c r="H11" s="50">
        <f t="shared" si="2"/>
        <v>0</v>
      </c>
      <c r="I11" s="18">
        <f t="shared" si="1"/>
        <v>0</v>
      </c>
      <c r="J11" s="55"/>
      <c r="L11" s="31" t="b">
        <v>0</v>
      </c>
      <c r="M11" s="19">
        <f t="shared" si="0"/>
        <v>0</v>
      </c>
    </row>
    <row r="12" spans="1:17" x14ac:dyDescent="0.25">
      <c r="C12" s="2">
        <v>7</v>
      </c>
      <c r="D12" s="49"/>
      <c r="E12" s="50"/>
      <c r="F12" s="50"/>
      <c r="G12" s="50"/>
      <c r="H12" s="50">
        <f t="shared" si="2"/>
        <v>0</v>
      </c>
      <c r="I12" s="18">
        <f t="shared" si="1"/>
        <v>0</v>
      </c>
      <c r="J12" s="55"/>
      <c r="L12" s="31" t="b">
        <v>0</v>
      </c>
      <c r="M12" s="19">
        <f t="shared" si="0"/>
        <v>0</v>
      </c>
    </row>
    <row r="13" spans="1:17" x14ac:dyDescent="0.25">
      <c r="C13" s="2">
        <v>8</v>
      </c>
      <c r="D13" s="49"/>
      <c r="E13" s="50"/>
      <c r="F13" s="50"/>
      <c r="G13" s="50"/>
      <c r="H13" s="50">
        <f t="shared" si="2"/>
        <v>0</v>
      </c>
      <c r="I13" s="18">
        <f t="shared" si="1"/>
        <v>0</v>
      </c>
      <c r="J13" s="55"/>
      <c r="L13" s="31" t="b">
        <v>0</v>
      </c>
      <c r="M13" s="19">
        <f t="shared" si="0"/>
        <v>0</v>
      </c>
    </row>
    <row r="14" spans="1:17" x14ac:dyDescent="0.25">
      <c r="C14" s="2">
        <v>9</v>
      </c>
      <c r="D14" s="49"/>
      <c r="E14" s="50"/>
      <c r="F14" s="50"/>
      <c r="G14" s="50"/>
      <c r="H14" s="50">
        <f t="shared" si="2"/>
        <v>0</v>
      </c>
      <c r="I14" s="18">
        <f t="shared" si="1"/>
        <v>0</v>
      </c>
      <c r="J14" s="55"/>
      <c r="L14" s="31" t="b">
        <v>0</v>
      </c>
      <c r="M14" s="19">
        <f t="shared" si="0"/>
        <v>0</v>
      </c>
    </row>
    <row r="15" spans="1:17" x14ac:dyDescent="0.25">
      <c r="C15" s="21">
        <v>10</v>
      </c>
      <c r="D15" s="51"/>
      <c r="E15" s="52"/>
      <c r="F15" s="52"/>
      <c r="G15" s="52"/>
      <c r="H15" s="52">
        <f>G15*7</f>
        <v>0</v>
      </c>
      <c r="I15" s="22">
        <f>(E15*F15*H15)*1.1</f>
        <v>0</v>
      </c>
      <c r="J15" s="55"/>
      <c r="L15" s="31" t="b">
        <v>0</v>
      </c>
      <c r="M15" s="19">
        <f t="shared" si="0"/>
        <v>0</v>
      </c>
    </row>
    <row r="16" spans="1:17" x14ac:dyDescent="0.25">
      <c r="C16" s="21">
        <v>11</v>
      </c>
      <c r="D16" s="49"/>
      <c r="E16" s="50"/>
      <c r="F16" s="50"/>
      <c r="G16" s="50"/>
      <c r="H16" s="50">
        <f>G16*7</f>
        <v>0</v>
      </c>
      <c r="I16" s="22">
        <f t="shared" ref="I16:I25" si="3">(E16*F16*H16)*1.1</f>
        <v>0</v>
      </c>
      <c r="J16" s="55"/>
      <c r="L16" s="19" t="b">
        <v>0</v>
      </c>
      <c r="M16" s="19">
        <f t="shared" si="0"/>
        <v>0</v>
      </c>
    </row>
    <row r="17" spans="1:13" x14ac:dyDescent="0.25">
      <c r="C17" s="21">
        <v>12</v>
      </c>
      <c r="D17" s="51"/>
      <c r="E17" s="52"/>
      <c r="F17" s="52"/>
      <c r="G17" s="52"/>
      <c r="H17" s="52">
        <f t="shared" ref="H17:H25" si="4">G17*7</f>
        <v>0</v>
      </c>
      <c r="I17" s="22">
        <f t="shared" si="3"/>
        <v>0</v>
      </c>
      <c r="J17" s="55"/>
      <c r="L17" s="31" t="b">
        <v>0</v>
      </c>
      <c r="M17" s="19">
        <f t="shared" si="0"/>
        <v>0</v>
      </c>
    </row>
    <row r="18" spans="1:13" x14ac:dyDescent="0.25">
      <c r="C18" s="21">
        <v>13</v>
      </c>
      <c r="D18" s="51"/>
      <c r="E18" s="52"/>
      <c r="F18" s="52"/>
      <c r="G18" s="52"/>
      <c r="H18" s="52">
        <f t="shared" si="4"/>
        <v>0</v>
      </c>
      <c r="I18" s="22">
        <f t="shared" si="3"/>
        <v>0</v>
      </c>
      <c r="J18" s="55"/>
      <c r="L18" s="31" t="b">
        <v>0</v>
      </c>
      <c r="M18" s="19">
        <f t="shared" si="0"/>
        <v>0</v>
      </c>
    </row>
    <row r="19" spans="1:13" x14ac:dyDescent="0.25">
      <c r="C19" s="21">
        <v>14</v>
      </c>
      <c r="D19" s="51"/>
      <c r="E19" s="52"/>
      <c r="F19" s="52"/>
      <c r="G19" s="52"/>
      <c r="H19" s="52">
        <f t="shared" si="4"/>
        <v>0</v>
      </c>
      <c r="I19" s="22">
        <f t="shared" si="3"/>
        <v>0</v>
      </c>
      <c r="J19" s="55"/>
      <c r="L19" s="31" t="b">
        <v>0</v>
      </c>
      <c r="M19" s="19">
        <f t="shared" si="0"/>
        <v>0</v>
      </c>
    </row>
    <row r="20" spans="1:13" x14ac:dyDescent="0.25">
      <c r="C20" s="21">
        <v>15</v>
      </c>
      <c r="D20" s="51"/>
      <c r="E20" s="52"/>
      <c r="F20" s="52"/>
      <c r="G20" s="52"/>
      <c r="H20" s="52">
        <f t="shared" si="4"/>
        <v>0</v>
      </c>
      <c r="I20" s="22">
        <f t="shared" si="3"/>
        <v>0</v>
      </c>
      <c r="J20" s="55"/>
      <c r="L20" s="31" t="b">
        <v>0</v>
      </c>
      <c r="M20" s="19">
        <f t="shared" si="0"/>
        <v>0</v>
      </c>
    </row>
    <row r="21" spans="1:13" x14ac:dyDescent="0.25">
      <c r="C21" s="21">
        <v>16</v>
      </c>
      <c r="D21" s="51"/>
      <c r="E21" s="52"/>
      <c r="F21" s="52"/>
      <c r="G21" s="52"/>
      <c r="H21" s="52">
        <f t="shared" si="4"/>
        <v>0</v>
      </c>
      <c r="I21" s="22">
        <f t="shared" si="3"/>
        <v>0</v>
      </c>
      <c r="J21" s="55"/>
      <c r="L21" s="31" t="b">
        <v>0</v>
      </c>
      <c r="M21" s="19">
        <f t="shared" si="0"/>
        <v>0</v>
      </c>
    </row>
    <row r="22" spans="1:13" x14ac:dyDescent="0.25">
      <c r="C22" s="21">
        <v>17</v>
      </c>
      <c r="D22" s="51"/>
      <c r="E22" s="52"/>
      <c r="F22" s="52"/>
      <c r="G22" s="52"/>
      <c r="H22" s="52">
        <f t="shared" si="4"/>
        <v>0</v>
      </c>
      <c r="I22" s="22">
        <f t="shared" si="3"/>
        <v>0</v>
      </c>
      <c r="J22" s="55"/>
      <c r="L22" s="31" t="b">
        <v>0</v>
      </c>
      <c r="M22" s="19">
        <f t="shared" si="0"/>
        <v>0</v>
      </c>
    </row>
    <row r="23" spans="1:13" x14ac:dyDescent="0.25">
      <c r="C23" s="21">
        <v>18</v>
      </c>
      <c r="D23" s="51"/>
      <c r="E23" s="52"/>
      <c r="F23" s="52"/>
      <c r="G23" s="52"/>
      <c r="H23" s="52">
        <f t="shared" si="4"/>
        <v>0</v>
      </c>
      <c r="I23" s="22">
        <f t="shared" si="3"/>
        <v>0</v>
      </c>
      <c r="J23" s="55"/>
      <c r="L23" s="31" t="b">
        <v>0</v>
      </c>
      <c r="M23" s="19">
        <f t="shared" si="0"/>
        <v>0</v>
      </c>
    </row>
    <row r="24" spans="1:13" x14ac:dyDescent="0.25">
      <c r="C24" s="21">
        <v>19</v>
      </c>
      <c r="D24" s="51"/>
      <c r="E24" s="52"/>
      <c r="F24" s="52"/>
      <c r="G24" s="52"/>
      <c r="H24" s="52">
        <f t="shared" si="4"/>
        <v>0</v>
      </c>
      <c r="I24" s="22">
        <f t="shared" si="3"/>
        <v>0</v>
      </c>
      <c r="J24" s="55"/>
      <c r="L24" s="31" t="b">
        <v>0</v>
      </c>
      <c r="M24" s="19">
        <f t="shared" si="0"/>
        <v>0</v>
      </c>
    </row>
    <row r="25" spans="1:13" x14ac:dyDescent="0.25">
      <c r="A25" s="37"/>
      <c r="B25" s="20"/>
      <c r="C25" s="21">
        <v>20</v>
      </c>
      <c r="D25" s="53"/>
      <c r="E25" s="54"/>
      <c r="F25" s="54"/>
      <c r="G25" s="54"/>
      <c r="H25" s="52">
        <f t="shared" si="4"/>
        <v>0</v>
      </c>
      <c r="I25" s="22">
        <f t="shared" si="3"/>
        <v>0</v>
      </c>
      <c r="J25" s="55"/>
      <c r="L25" s="32" t="b">
        <v>0</v>
      </c>
      <c r="M25" s="19">
        <f t="shared" si="0"/>
        <v>0</v>
      </c>
    </row>
    <row r="26" spans="1:13" ht="18" customHeight="1" x14ac:dyDescent="0.25">
      <c r="B26" s="42" t="s">
        <v>14</v>
      </c>
      <c r="C26" s="43"/>
      <c r="D26" s="42"/>
      <c r="E26" s="43"/>
      <c r="F26" s="43"/>
      <c r="G26" s="43"/>
      <c r="H26" s="43"/>
      <c r="I26" s="44">
        <f>SUM(I6:I25)</f>
        <v>0</v>
      </c>
      <c r="J26" s="24"/>
      <c r="L26" s="33"/>
      <c r="M26" s="23">
        <f>SUM(M6:M25)</f>
        <v>0</v>
      </c>
    </row>
    <row r="27" spans="1:13" s="1" customFormat="1" x14ac:dyDescent="0.25">
      <c r="K27" s="27"/>
      <c r="L27" s="34"/>
    </row>
    <row r="28" spans="1:13" s="3" customFormat="1" ht="35.25" customHeight="1" x14ac:dyDescent="0.25">
      <c r="A28" s="36"/>
      <c r="B28" s="14" t="s">
        <v>1</v>
      </c>
      <c r="C28" s="15"/>
      <c r="D28" s="16" t="s">
        <v>5</v>
      </c>
      <c r="E28" s="17" t="s">
        <v>6</v>
      </c>
      <c r="F28" s="17" t="s">
        <v>2</v>
      </c>
      <c r="G28" s="17" t="s">
        <v>3</v>
      </c>
      <c r="H28" s="17" t="s">
        <v>4</v>
      </c>
      <c r="I28" s="17" t="s">
        <v>7</v>
      </c>
      <c r="J28" s="17" t="s">
        <v>17</v>
      </c>
      <c r="K28" s="28"/>
      <c r="L28" s="35"/>
    </row>
    <row r="29" spans="1:13" x14ac:dyDescent="0.25">
      <c r="C29" s="13">
        <v>1</v>
      </c>
      <c r="D29" s="49"/>
      <c r="E29" s="50"/>
      <c r="F29" s="50"/>
      <c r="G29" s="50"/>
      <c r="H29" s="50"/>
      <c r="I29" s="2">
        <f>E29*F29*H29</f>
        <v>0</v>
      </c>
      <c r="L29" s="31" t="b">
        <v>0</v>
      </c>
      <c r="M29" s="19">
        <f t="shared" ref="M29:M38" si="5">IF(L29=TRUE,(E29*F29),0)</f>
        <v>0</v>
      </c>
    </row>
    <row r="30" spans="1:13" x14ac:dyDescent="0.25">
      <c r="C30" s="2">
        <v>2</v>
      </c>
      <c r="D30" s="49"/>
      <c r="E30" s="50"/>
      <c r="F30" s="50"/>
      <c r="G30" s="50"/>
      <c r="H30" s="50">
        <f t="shared" ref="H30:H38" si="6">G30*7</f>
        <v>0</v>
      </c>
      <c r="I30" s="2">
        <f t="shared" ref="I30:I38" si="7">E30*F30*H30</f>
        <v>0</v>
      </c>
      <c r="L30" s="31" t="b">
        <v>0</v>
      </c>
      <c r="M30" s="19">
        <f t="shared" si="5"/>
        <v>0</v>
      </c>
    </row>
    <row r="31" spans="1:13" x14ac:dyDescent="0.25">
      <c r="C31" s="2">
        <v>3</v>
      </c>
      <c r="D31" s="49"/>
      <c r="E31" s="50"/>
      <c r="F31" s="50"/>
      <c r="G31" s="50"/>
      <c r="H31" s="50">
        <f t="shared" si="6"/>
        <v>0</v>
      </c>
      <c r="I31" s="2">
        <f t="shared" si="7"/>
        <v>0</v>
      </c>
      <c r="L31" s="31" t="b">
        <v>0</v>
      </c>
      <c r="M31" s="19">
        <f t="shared" si="5"/>
        <v>0</v>
      </c>
    </row>
    <row r="32" spans="1:13" x14ac:dyDescent="0.25">
      <c r="C32" s="2">
        <v>4</v>
      </c>
      <c r="D32" s="49"/>
      <c r="E32" s="50"/>
      <c r="F32" s="50"/>
      <c r="G32" s="50"/>
      <c r="H32" s="50">
        <f t="shared" si="6"/>
        <v>0</v>
      </c>
      <c r="I32" s="2">
        <f t="shared" si="7"/>
        <v>0</v>
      </c>
      <c r="L32" s="31" t="b">
        <v>0</v>
      </c>
      <c r="M32" s="19">
        <f t="shared" si="5"/>
        <v>0</v>
      </c>
    </row>
    <row r="33" spans="1:13" x14ac:dyDescent="0.25">
      <c r="C33" s="2">
        <v>5</v>
      </c>
      <c r="D33" s="49"/>
      <c r="E33" s="50"/>
      <c r="F33" s="50"/>
      <c r="G33" s="50"/>
      <c r="H33" s="50">
        <f t="shared" si="6"/>
        <v>0</v>
      </c>
      <c r="I33" s="2">
        <f t="shared" si="7"/>
        <v>0</v>
      </c>
      <c r="L33" s="31" t="b">
        <v>0</v>
      </c>
      <c r="M33" s="19">
        <f t="shared" si="5"/>
        <v>0</v>
      </c>
    </row>
    <row r="34" spans="1:13" x14ac:dyDescent="0.25">
      <c r="C34" s="2">
        <v>6</v>
      </c>
      <c r="D34" s="49"/>
      <c r="E34" s="50"/>
      <c r="F34" s="50"/>
      <c r="G34" s="50"/>
      <c r="H34" s="50">
        <f t="shared" si="6"/>
        <v>0</v>
      </c>
      <c r="I34" s="2">
        <f t="shared" si="7"/>
        <v>0</v>
      </c>
      <c r="L34" s="31" t="b">
        <v>0</v>
      </c>
      <c r="M34" s="19">
        <f t="shared" si="5"/>
        <v>0</v>
      </c>
    </row>
    <row r="35" spans="1:13" x14ac:dyDescent="0.25">
      <c r="C35" s="2">
        <v>7</v>
      </c>
      <c r="D35" s="49"/>
      <c r="E35" s="50"/>
      <c r="F35" s="50"/>
      <c r="G35" s="50"/>
      <c r="H35" s="50">
        <f t="shared" si="6"/>
        <v>0</v>
      </c>
      <c r="I35" s="2">
        <f t="shared" si="7"/>
        <v>0</v>
      </c>
      <c r="L35" s="31" t="b">
        <v>0</v>
      </c>
      <c r="M35" s="19">
        <f t="shared" si="5"/>
        <v>0</v>
      </c>
    </row>
    <row r="36" spans="1:13" x14ac:dyDescent="0.25">
      <c r="C36" s="2">
        <v>8</v>
      </c>
      <c r="D36" s="49"/>
      <c r="E36" s="50"/>
      <c r="F36" s="50"/>
      <c r="G36" s="50"/>
      <c r="H36" s="50">
        <f t="shared" si="6"/>
        <v>0</v>
      </c>
      <c r="I36" s="2">
        <f t="shared" si="7"/>
        <v>0</v>
      </c>
      <c r="L36" s="31" t="b">
        <v>0</v>
      </c>
      <c r="M36" s="19">
        <f t="shared" si="5"/>
        <v>0</v>
      </c>
    </row>
    <row r="37" spans="1:13" x14ac:dyDescent="0.25">
      <c r="C37" s="2">
        <v>9</v>
      </c>
      <c r="D37" s="49"/>
      <c r="E37" s="50"/>
      <c r="F37" s="50"/>
      <c r="G37" s="50"/>
      <c r="H37" s="50">
        <f t="shared" si="6"/>
        <v>0</v>
      </c>
      <c r="I37" s="2">
        <f t="shared" si="7"/>
        <v>0</v>
      </c>
      <c r="L37" s="31" t="b">
        <v>0</v>
      </c>
      <c r="M37" s="19">
        <f t="shared" si="5"/>
        <v>0</v>
      </c>
    </row>
    <row r="38" spans="1:13" x14ac:dyDescent="0.25">
      <c r="A38" s="37"/>
      <c r="C38" s="2">
        <v>10</v>
      </c>
      <c r="D38" s="49"/>
      <c r="E38" s="50"/>
      <c r="F38" s="50"/>
      <c r="G38" s="50"/>
      <c r="H38" s="50">
        <f t="shared" si="6"/>
        <v>0</v>
      </c>
      <c r="I38" s="2">
        <f t="shared" si="7"/>
        <v>0</v>
      </c>
      <c r="L38" s="31" t="b">
        <v>0</v>
      </c>
      <c r="M38" s="19">
        <f t="shared" si="5"/>
        <v>0</v>
      </c>
    </row>
    <row r="39" spans="1:13" s="1" customFormat="1" ht="18" customHeight="1" x14ac:dyDescent="0.25">
      <c r="B39" s="42" t="s">
        <v>9</v>
      </c>
      <c r="C39" s="43"/>
      <c r="D39" s="42"/>
      <c r="E39" s="43"/>
      <c r="F39" s="43"/>
      <c r="G39" s="43"/>
      <c r="H39" s="43"/>
      <c r="I39" s="43">
        <f>SUM(I29:I38)</f>
        <v>0</v>
      </c>
      <c r="J39" s="25"/>
      <c r="M39" s="29">
        <f>SUM(M29:M38)</f>
        <v>0</v>
      </c>
    </row>
    <row r="41" spans="1:13" x14ac:dyDescent="0.25">
      <c r="B41" t="s">
        <v>8</v>
      </c>
      <c r="D41">
        <f>I26+I39</f>
        <v>0</v>
      </c>
    </row>
    <row r="42" spans="1:13" ht="6.75" customHeight="1" x14ac:dyDescent="0.25"/>
    <row r="43" spans="1:13" x14ac:dyDescent="0.25">
      <c r="B43" t="s">
        <v>16</v>
      </c>
      <c r="D43" s="49">
        <v>12</v>
      </c>
      <c r="E43" s="26" t="s">
        <v>21</v>
      </c>
    </row>
    <row r="44" spans="1:13" hidden="1" x14ac:dyDescent="0.25">
      <c r="B44" t="s">
        <v>11</v>
      </c>
      <c r="D44">
        <f>D41/D43</f>
        <v>0</v>
      </c>
    </row>
    <row r="45" spans="1:13" hidden="1" x14ac:dyDescent="0.25">
      <c r="B45" t="s">
        <v>12</v>
      </c>
      <c r="D45">
        <f>D44/7</f>
        <v>0</v>
      </c>
    </row>
    <row r="46" spans="1:13" ht="9" customHeight="1" x14ac:dyDescent="0.25">
      <c r="J46" s="11"/>
      <c r="K46" s="11"/>
    </row>
    <row r="47" spans="1:13" s="11" customFormat="1" ht="19.5" customHeight="1" x14ac:dyDescent="0.25">
      <c r="A47" s="38" t="s">
        <v>35</v>
      </c>
      <c r="B47" s="11" t="s">
        <v>18</v>
      </c>
      <c r="C47" s="2"/>
      <c r="D47" s="12">
        <f>M26+M39</f>
        <v>0</v>
      </c>
      <c r="E47" s="11" t="s">
        <v>19</v>
      </c>
      <c r="F47" s="63" t="s">
        <v>25</v>
      </c>
      <c r="G47" s="2"/>
      <c r="H47" s="2"/>
      <c r="I47" s="2"/>
    </row>
    <row r="48" spans="1:13" s="11" customFormat="1" ht="19.5" customHeight="1" x14ac:dyDescent="0.25">
      <c r="A48" s="38" t="s">
        <v>36</v>
      </c>
      <c r="B48" s="11" t="s">
        <v>23</v>
      </c>
      <c r="C48" s="2"/>
      <c r="D48" s="12">
        <f>ROUNDUP(D45,0)</f>
        <v>0</v>
      </c>
      <c r="E48" s="11" t="s">
        <v>20</v>
      </c>
      <c r="F48" s="64" t="s">
        <v>26</v>
      </c>
      <c r="G48" s="2"/>
      <c r="H48" s="2"/>
      <c r="I48" s="2"/>
    </row>
    <row r="49" spans="1:17" s="11" customFormat="1" ht="24" customHeight="1" x14ac:dyDescent="0.25">
      <c r="B49" s="67" t="s">
        <v>24</v>
      </c>
      <c r="C49" s="67"/>
      <c r="D49" s="40">
        <f>ROUNDUP(D45*1.2,0)</f>
        <v>0</v>
      </c>
      <c r="E49" s="39" t="s">
        <v>20</v>
      </c>
      <c r="F49" s="64" t="s">
        <v>38</v>
      </c>
      <c r="J49"/>
      <c r="K49"/>
    </row>
    <row r="50" spans="1:17" x14ac:dyDescent="0.25">
      <c r="B50" s="41"/>
      <c r="F50" s="65" t="s">
        <v>22</v>
      </c>
    </row>
    <row r="51" spans="1:17" x14ac:dyDescent="0.25">
      <c r="A51" s="10"/>
      <c r="B51" s="10"/>
      <c r="C51" s="56"/>
      <c r="D51" s="10"/>
      <c r="E51" s="56"/>
      <c r="F51" s="57"/>
      <c r="G51" s="56"/>
      <c r="H51" s="56"/>
      <c r="I51" s="56"/>
      <c r="J51" s="10"/>
      <c r="K51" s="10"/>
      <c r="L51" s="10"/>
      <c r="M51" s="10"/>
      <c r="N51" s="10"/>
      <c r="O51" s="10"/>
      <c r="P51" s="10"/>
      <c r="Q51" s="10"/>
    </row>
    <row r="53" spans="1:17" s="45" customFormat="1" ht="30" customHeight="1" x14ac:dyDescent="0.25">
      <c r="A53" s="60"/>
      <c r="B53" s="14" t="s">
        <v>37</v>
      </c>
      <c r="C53" s="60"/>
      <c r="D53" s="60"/>
      <c r="E53" s="60"/>
      <c r="F53" s="60"/>
      <c r="G53" s="61"/>
      <c r="H53" s="62"/>
      <c r="I53" s="46"/>
    </row>
    <row r="54" spans="1:17" s="45" customFormat="1" ht="22.5" customHeight="1" x14ac:dyDescent="0.25">
      <c r="B54" s="45" t="s">
        <v>28</v>
      </c>
      <c r="C54" s="46"/>
      <c r="D54" s="58">
        <v>10</v>
      </c>
      <c r="E54" s="47" t="s">
        <v>34</v>
      </c>
      <c r="F54" s="63" t="s">
        <v>42</v>
      </c>
      <c r="G54" s="46"/>
      <c r="H54" s="46"/>
      <c r="I54" s="46"/>
    </row>
    <row r="55" spans="1:17" s="45" customFormat="1" ht="22.5" customHeight="1" x14ac:dyDescent="0.25">
      <c r="B55" s="45" t="s">
        <v>27</v>
      </c>
      <c r="C55" s="46"/>
      <c r="D55" s="59" t="s">
        <v>30</v>
      </c>
      <c r="E55" s="46"/>
      <c r="F55" s="47"/>
      <c r="G55" s="46"/>
      <c r="H55" s="46"/>
      <c r="I55" s="46"/>
    </row>
    <row r="56" spans="1:17" ht="18.75" customHeight="1" x14ac:dyDescent="0.25">
      <c r="A56" t="s">
        <v>39</v>
      </c>
      <c r="B56" s="67" t="s">
        <v>33</v>
      </c>
      <c r="C56" s="67"/>
      <c r="D56" s="40">
        <f>ROUNDUP((D48*(D54/24)*(IF(D55="Lead-acid",2,1.1))*1.25),-1)</f>
        <v>0</v>
      </c>
      <c r="E56" s="39" t="s">
        <v>20</v>
      </c>
      <c r="F56" s="65" t="s">
        <v>32</v>
      </c>
    </row>
    <row r="59" spans="1:17" ht="24" customHeight="1" x14ac:dyDescent="0.25">
      <c r="B59" t="s">
        <v>40</v>
      </c>
      <c r="C59" s="2" t="s">
        <v>41</v>
      </c>
      <c r="D59" s="66">
        <v>0</v>
      </c>
    </row>
    <row r="60" spans="1:17" ht="18.75" customHeight="1" x14ac:dyDescent="0.25"/>
    <row r="61" spans="1:17" ht="18" customHeight="1" x14ac:dyDescent="0.25"/>
  </sheetData>
  <sheetProtection algorithmName="SHA-512" hashValue="wkM1hzt+J1aVgfBU1hG6364GNBJKMYlaU+KN4KSX0ZlS8zPMOOhFCFfECoEmnfCmTnflHWVPB7mEdKNwPmfPEg==" saltValue="BnbnLaDn9557UdHts+qjrQ==" spinCount="100000" sheet="1" objects="1" scenarios="1" selectLockedCells="1"/>
  <mergeCells count="2">
    <mergeCell ref="B49:C49"/>
    <mergeCell ref="B56:C56"/>
  </mergeCells>
  <dataValidations count="2">
    <dataValidation type="list" showInputMessage="1" showErrorMessage="1" sqref="D43">
      <formula1>Battery_V</formula1>
    </dataValidation>
    <dataValidation type="list" allowBlank="1" showInputMessage="1" showErrorMessage="1" sqref="D55">
      <formula1>Batt_type</formula1>
    </dataValidation>
  </dataValidations>
  <pageMargins left="0.7" right="0.7" top="0.75" bottom="0.75" header="0.3" footer="0.3"/>
  <pageSetup paperSize="9" orientation="landscape" horizontalDpi="1200" verticalDpi="1200" r:id="rId1"/>
  <ignoredErrors>
    <ignoredError sqref="H6:H7 H30:H38 H8:H2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9</xdr:col>
                    <xdr:colOff>228600</xdr:colOff>
                    <xdr:row>28</xdr:row>
                    <xdr:rowOff>0</xdr:rowOff>
                  </from>
                  <to>
                    <xdr:col>9</xdr:col>
                    <xdr:colOff>533400</xdr:colOff>
                    <xdr:row>29</xdr:row>
                    <xdr:rowOff>28575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9</xdr:col>
                    <xdr:colOff>228600</xdr:colOff>
                    <xdr:row>29</xdr:row>
                    <xdr:rowOff>0</xdr:rowOff>
                  </from>
                  <to>
                    <xdr:col>9</xdr:col>
                    <xdr:colOff>533400</xdr:colOff>
                    <xdr:row>30</xdr:row>
                    <xdr:rowOff>28575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9</xdr:col>
                    <xdr:colOff>228600</xdr:colOff>
                    <xdr:row>29</xdr:row>
                    <xdr:rowOff>180975</xdr:rowOff>
                  </from>
                  <to>
                    <xdr:col>9</xdr:col>
                    <xdr:colOff>533400</xdr:colOff>
                    <xdr:row>31</xdr:row>
                    <xdr:rowOff>19050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9</xdr:col>
                    <xdr:colOff>228600</xdr:colOff>
                    <xdr:row>30</xdr:row>
                    <xdr:rowOff>180975</xdr:rowOff>
                  </from>
                  <to>
                    <xdr:col>9</xdr:col>
                    <xdr:colOff>533400</xdr:colOff>
                    <xdr:row>32</xdr:row>
                    <xdr:rowOff>19050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9</xdr:col>
                    <xdr:colOff>228600</xdr:colOff>
                    <xdr:row>31</xdr:row>
                    <xdr:rowOff>171450</xdr:rowOff>
                  </from>
                  <to>
                    <xdr:col>9</xdr:col>
                    <xdr:colOff>533400</xdr:colOff>
                    <xdr:row>33</xdr:row>
                    <xdr:rowOff>9525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228600</xdr:colOff>
                    <xdr:row>32</xdr:row>
                    <xdr:rowOff>171450</xdr:rowOff>
                  </from>
                  <to>
                    <xdr:col>9</xdr:col>
                    <xdr:colOff>533400</xdr:colOff>
                    <xdr:row>34</xdr:row>
                    <xdr:rowOff>9525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9</xdr:col>
                    <xdr:colOff>228600</xdr:colOff>
                    <xdr:row>33</xdr:row>
                    <xdr:rowOff>161925</xdr:rowOff>
                  </from>
                  <to>
                    <xdr:col>9</xdr:col>
                    <xdr:colOff>533400</xdr:colOff>
                    <xdr:row>35</xdr:row>
                    <xdr:rowOff>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9</xdr:col>
                    <xdr:colOff>228600</xdr:colOff>
                    <xdr:row>34</xdr:row>
                    <xdr:rowOff>161925</xdr:rowOff>
                  </from>
                  <to>
                    <xdr:col>9</xdr:col>
                    <xdr:colOff>533400</xdr:colOff>
                    <xdr:row>36</xdr:row>
                    <xdr:rowOff>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9</xdr:col>
                    <xdr:colOff>228600</xdr:colOff>
                    <xdr:row>35</xdr:row>
                    <xdr:rowOff>152400</xdr:rowOff>
                  </from>
                  <to>
                    <xdr:col>9</xdr:col>
                    <xdr:colOff>533400</xdr:colOff>
                    <xdr:row>36</xdr:row>
                    <xdr:rowOff>180975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9</xdr:col>
                    <xdr:colOff>228600</xdr:colOff>
                    <xdr:row>36</xdr:row>
                    <xdr:rowOff>152400</xdr:rowOff>
                  </from>
                  <to>
                    <xdr:col>9</xdr:col>
                    <xdr:colOff>533400</xdr:colOff>
                    <xdr:row>37</xdr:row>
                    <xdr:rowOff>180975</xdr:rowOff>
                  </to>
                </anchor>
              </controlPr>
            </control>
          </mc:Choice>
        </mc:AlternateContent>
        <mc:AlternateContent xmlns:mc="http://schemas.openxmlformats.org/markup-compatibility/2006">
          <mc:Choice Requires="x14">
            <control shapeId="1028" r:id="rId14" name="Check Box 4">
              <controlPr defaultSize="0" autoFill="0" autoLine="0" autoPict="0">
                <anchor moveWithCells="1">
                  <from>
                    <xdr:col>9</xdr:col>
                    <xdr:colOff>200025</xdr:colOff>
                    <xdr:row>5</xdr:row>
                    <xdr:rowOff>9525</xdr:rowOff>
                  </from>
                  <to>
                    <xdr:col>9</xdr:col>
                    <xdr:colOff>504825</xdr:colOff>
                    <xdr:row>6</xdr:row>
                    <xdr:rowOff>38100</xdr:rowOff>
                  </to>
                </anchor>
              </controlPr>
            </control>
          </mc:Choice>
        </mc:AlternateContent>
        <mc:AlternateContent xmlns:mc="http://schemas.openxmlformats.org/markup-compatibility/2006">
          <mc:Choice Requires="x14">
            <control shapeId="1029" r:id="rId15" name="Check Box 5">
              <controlPr defaultSize="0" autoFill="0" autoLine="0" autoPict="0">
                <anchor moveWithCells="1">
                  <from>
                    <xdr:col>9</xdr:col>
                    <xdr:colOff>200025</xdr:colOff>
                    <xdr:row>6</xdr:row>
                    <xdr:rowOff>9525</xdr:rowOff>
                  </from>
                  <to>
                    <xdr:col>9</xdr:col>
                    <xdr:colOff>504825</xdr:colOff>
                    <xdr:row>7</xdr:row>
                    <xdr:rowOff>38100</xdr:rowOff>
                  </to>
                </anchor>
              </controlPr>
            </control>
          </mc:Choice>
        </mc:AlternateContent>
        <mc:AlternateContent xmlns:mc="http://schemas.openxmlformats.org/markup-compatibility/2006">
          <mc:Choice Requires="x14">
            <control shapeId="1030" r:id="rId16" name="Check Box 6">
              <controlPr defaultSize="0" autoFill="0" autoLine="0" autoPict="0">
                <anchor moveWithCells="1">
                  <from>
                    <xdr:col>9</xdr:col>
                    <xdr:colOff>200025</xdr:colOff>
                    <xdr:row>7</xdr:row>
                    <xdr:rowOff>0</xdr:rowOff>
                  </from>
                  <to>
                    <xdr:col>9</xdr:col>
                    <xdr:colOff>504825</xdr:colOff>
                    <xdr:row>8</xdr:row>
                    <xdr:rowOff>28575</xdr:rowOff>
                  </to>
                </anchor>
              </controlPr>
            </control>
          </mc:Choice>
        </mc:AlternateContent>
        <mc:AlternateContent xmlns:mc="http://schemas.openxmlformats.org/markup-compatibility/2006">
          <mc:Choice Requires="x14">
            <control shapeId="1031" r:id="rId17" name="Check Box 7">
              <controlPr defaultSize="0" autoFill="0" autoLine="0" autoPict="0">
                <anchor moveWithCells="1">
                  <from>
                    <xdr:col>9</xdr:col>
                    <xdr:colOff>200025</xdr:colOff>
                    <xdr:row>7</xdr:row>
                    <xdr:rowOff>190500</xdr:rowOff>
                  </from>
                  <to>
                    <xdr:col>9</xdr:col>
                    <xdr:colOff>504825</xdr:colOff>
                    <xdr:row>9</xdr:row>
                    <xdr:rowOff>28575</xdr:rowOff>
                  </to>
                </anchor>
              </controlPr>
            </control>
          </mc:Choice>
        </mc:AlternateContent>
        <mc:AlternateContent xmlns:mc="http://schemas.openxmlformats.org/markup-compatibility/2006">
          <mc:Choice Requires="x14">
            <control shapeId="1032" r:id="rId18" name="Check Box 8">
              <controlPr defaultSize="0" autoFill="0" autoLine="0" autoPict="0">
                <anchor moveWithCells="1">
                  <from>
                    <xdr:col>9</xdr:col>
                    <xdr:colOff>200025</xdr:colOff>
                    <xdr:row>8</xdr:row>
                    <xdr:rowOff>180975</xdr:rowOff>
                  </from>
                  <to>
                    <xdr:col>9</xdr:col>
                    <xdr:colOff>504825</xdr:colOff>
                    <xdr:row>10</xdr:row>
                    <xdr:rowOff>19050</xdr:rowOff>
                  </to>
                </anchor>
              </controlPr>
            </control>
          </mc:Choice>
        </mc:AlternateContent>
        <mc:AlternateContent xmlns:mc="http://schemas.openxmlformats.org/markup-compatibility/2006">
          <mc:Choice Requires="x14">
            <control shapeId="1033" r:id="rId19" name="Check Box 9">
              <controlPr defaultSize="0" autoFill="0" autoLine="0" autoPict="0">
                <anchor moveWithCells="1">
                  <from>
                    <xdr:col>9</xdr:col>
                    <xdr:colOff>200025</xdr:colOff>
                    <xdr:row>9</xdr:row>
                    <xdr:rowOff>180975</xdr:rowOff>
                  </from>
                  <to>
                    <xdr:col>9</xdr:col>
                    <xdr:colOff>504825</xdr:colOff>
                    <xdr:row>11</xdr:row>
                    <xdr:rowOff>19050</xdr:rowOff>
                  </to>
                </anchor>
              </controlPr>
            </control>
          </mc:Choice>
        </mc:AlternateContent>
        <mc:AlternateContent xmlns:mc="http://schemas.openxmlformats.org/markup-compatibility/2006">
          <mc:Choice Requires="x14">
            <control shapeId="1034" r:id="rId20" name="Check Box 10">
              <controlPr defaultSize="0" autoFill="0" autoLine="0" autoPict="0">
                <anchor moveWithCells="1">
                  <from>
                    <xdr:col>9</xdr:col>
                    <xdr:colOff>200025</xdr:colOff>
                    <xdr:row>10</xdr:row>
                    <xdr:rowOff>171450</xdr:rowOff>
                  </from>
                  <to>
                    <xdr:col>9</xdr:col>
                    <xdr:colOff>504825</xdr:colOff>
                    <xdr:row>12</xdr:row>
                    <xdr:rowOff>9525</xdr:rowOff>
                  </to>
                </anchor>
              </controlPr>
            </control>
          </mc:Choice>
        </mc:AlternateContent>
        <mc:AlternateContent xmlns:mc="http://schemas.openxmlformats.org/markup-compatibility/2006">
          <mc:Choice Requires="x14">
            <control shapeId="1035" r:id="rId21" name="Check Box 11">
              <controlPr defaultSize="0" autoFill="0" autoLine="0" autoPict="0">
                <anchor moveWithCells="1">
                  <from>
                    <xdr:col>9</xdr:col>
                    <xdr:colOff>200025</xdr:colOff>
                    <xdr:row>11</xdr:row>
                    <xdr:rowOff>171450</xdr:rowOff>
                  </from>
                  <to>
                    <xdr:col>9</xdr:col>
                    <xdr:colOff>504825</xdr:colOff>
                    <xdr:row>13</xdr:row>
                    <xdr:rowOff>9525</xdr:rowOff>
                  </to>
                </anchor>
              </controlPr>
            </control>
          </mc:Choice>
        </mc:AlternateContent>
        <mc:AlternateContent xmlns:mc="http://schemas.openxmlformats.org/markup-compatibility/2006">
          <mc:Choice Requires="x14">
            <control shapeId="1036" r:id="rId22" name="Check Box 12">
              <controlPr defaultSize="0" autoFill="0" autoLine="0" autoPict="0">
                <anchor moveWithCells="1">
                  <from>
                    <xdr:col>9</xdr:col>
                    <xdr:colOff>200025</xdr:colOff>
                    <xdr:row>12</xdr:row>
                    <xdr:rowOff>161925</xdr:rowOff>
                  </from>
                  <to>
                    <xdr:col>9</xdr:col>
                    <xdr:colOff>504825</xdr:colOff>
                    <xdr:row>14</xdr:row>
                    <xdr:rowOff>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9</xdr:col>
                    <xdr:colOff>200025</xdr:colOff>
                    <xdr:row>15</xdr:row>
                    <xdr:rowOff>0</xdr:rowOff>
                  </from>
                  <to>
                    <xdr:col>9</xdr:col>
                    <xdr:colOff>504825</xdr:colOff>
                    <xdr:row>16</xdr:row>
                    <xdr:rowOff>28575</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9</xdr:col>
                    <xdr:colOff>200025</xdr:colOff>
                    <xdr:row>16</xdr:row>
                    <xdr:rowOff>0</xdr:rowOff>
                  </from>
                  <to>
                    <xdr:col>9</xdr:col>
                    <xdr:colOff>504825</xdr:colOff>
                    <xdr:row>17</xdr:row>
                    <xdr:rowOff>28575</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9</xdr:col>
                    <xdr:colOff>200025</xdr:colOff>
                    <xdr:row>16</xdr:row>
                    <xdr:rowOff>180975</xdr:rowOff>
                  </from>
                  <to>
                    <xdr:col>9</xdr:col>
                    <xdr:colOff>504825</xdr:colOff>
                    <xdr:row>18</xdr:row>
                    <xdr:rowOff>19050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9</xdr:col>
                    <xdr:colOff>200025</xdr:colOff>
                    <xdr:row>17</xdr:row>
                    <xdr:rowOff>180975</xdr:rowOff>
                  </from>
                  <to>
                    <xdr:col>9</xdr:col>
                    <xdr:colOff>504825</xdr:colOff>
                    <xdr:row>19</xdr:row>
                    <xdr:rowOff>19050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9</xdr:col>
                    <xdr:colOff>200025</xdr:colOff>
                    <xdr:row>18</xdr:row>
                    <xdr:rowOff>171450</xdr:rowOff>
                  </from>
                  <to>
                    <xdr:col>9</xdr:col>
                    <xdr:colOff>504825</xdr:colOff>
                    <xdr:row>20</xdr:row>
                    <xdr:rowOff>9525</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9</xdr:col>
                    <xdr:colOff>200025</xdr:colOff>
                    <xdr:row>19</xdr:row>
                    <xdr:rowOff>171450</xdr:rowOff>
                  </from>
                  <to>
                    <xdr:col>9</xdr:col>
                    <xdr:colOff>504825</xdr:colOff>
                    <xdr:row>21</xdr:row>
                    <xdr:rowOff>9525</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9</xdr:col>
                    <xdr:colOff>200025</xdr:colOff>
                    <xdr:row>20</xdr:row>
                    <xdr:rowOff>161925</xdr:rowOff>
                  </from>
                  <to>
                    <xdr:col>9</xdr:col>
                    <xdr:colOff>504825</xdr:colOff>
                    <xdr:row>22</xdr:row>
                    <xdr:rowOff>0</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9</xdr:col>
                    <xdr:colOff>200025</xdr:colOff>
                    <xdr:row>21</xdr:row>
                    <xdr:rowOff>161925</xdr:rowOff>
                  </from>
                  <to>
                    <xdr:col>9</xdr:col>
                    <xdr:colOff>504825</xdr:colOff>
                    <xdr:row>23</xdr:row>
                    <xdr:rowOff>0</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9</xdr:col>
                    <xdr:colOff>200025</xdr:colOff>
                    <xdr:row>22</xdr:row>
                    <xdr:rowOff>152400</xdr:rowOff>
                  </from>
                  <to>
                    <xdr:col>9</xdr:col>
                    <xdr:colOff>504825</xdr:colOff>
                    <xdr:row>23</xdr:row>
                    <xdr:rowOff>180975</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9</xdr:col>
                    <xdr:colOff>200025</xdr:colOff>
                    <xdr:row>23</xdr:row>
                    <xdr:rowOff>152400</xdr:rowOff>
                  </from>
                  <to>
                    <xdr:col>9</xdr:col>
                    <xdr:colOff>504825</xdr:colOff>
                    <xdr:row>24</xdr:row>
                    <xdr:rowOff>180975</xdr:rowOff>
                  </to>
                </anchor>
              </controlPr>
            </control>
          </mc:Choice>
        </mc:AlternateContent>
        <mc:AlternateContent xmlns:mc="http://schemas.openxmlformats.org/markup-compatibility/2006">
          <mc:Choice Requires="x14">
            <control shapeId="1037" r:id="rId33" name="Check Box 13">
              <controlPr defaultSize="0" autoFill="0" autoLine="0" autoPict="0">
                <anchor moveWithCells="1">
                  <from>
                    <xdr:col>9</xdr:col>
                    <xdr:colOff>200025</xdr:colOff>
                    <xdr:row>13</xdr:row>
                    <xdr:rowOff>161925</xdr:rowOff>
                  </from>
                  <to>
                    <xdr:col>9</xdr:col>
                    <xdr:colOff>504825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5"/>
  <sheetViews>
    <sheetView workbookViewId="0">
      <selection activeCell="D3" sqref="D3:D4"/>
    </sheetView>
  </sheetViews>
  <sheetFormatPr defaultRowHeight="15" x14ac:dyDescent="0.25"/>
  <cols>
    <col min="2" max="2" width="13.5703125" style="26" customWidth="1"/>
    <col min="4" max="4" width="14.140625" style="26" customWidth="1"/>
  </cols>
  <sheetData>
    <row r="2" spans="2:4" x14ac:dyDescent="0.25">
      <c r="B2" s="26" t="s">
        <v>10</v>
      </c>
      <c r="D2" s="26" t="s">
        <v>29</v>
      </c>
    </row>
    <row r="3" spans="2:4" x14ac:dyDescent="0.25">
      <c r="B3" s="26">
        <v>12</v>
      </c>
      <c r="D3" s="26" t="s">
        <v>30</v>
      </c>
    </row>
    <row r="4" spans="2:4" x14ac:dyDescent="0.25">
      <c r="B4" s="26">
        <v>24</v>
      </c>
      <c r="D4" s="26" t="s">
        <v>31</v>
      </c>
    </row>
    <row r="5" spans="2:4" x14ac:dyDescent="0.25">
      <c r="B5" s="26">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Tables</vt:lpstr>
      <vt:lpstr>Batt_type</vt:lpstr>
      <vt:lpstr>Battery_V</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dc:creator>
  <cp:lastModifiedBy>Raine or Shine</cp:lastModifiedBy>
  <cp:lastPrinted>2016-01-08T11:59:15Z</cp:lastPrinted>
  <dcterms:created xsi:type="dcterms:W3CDTF">2016-01-08T10:53:49Z</dcterms:created>
  <dcterms:modified xsi:type="dcterms:W3CDTF">2017-08-25T15:54:14Z</dcterms:modified>
</cp:coreProperties>
</file>